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740" activeTab="9"/>
  </bookViews>
  <sheets>
    <sheet name="расч.накл" sheetId="1" r:id="rId1"/>
    <sheet name="Накладные" sheetId="2" r:id="rId2"/>
    <sheet name="тариф" sheetId="3" r:id="rId3"/>
    <sheet name="Износ" sheetId="4" r:id="rId4"/>
    <sheet name="медикам" sheetId="5" r:id="rId5"/>
    <sheet name="оплата " sheetId="6" r:id="rId6"/>
    <sheet name="Лист1" sheetId="7" r:id="rId7"/>
    <sheet name="ЕСН" sheetId="8" r:id="rId8"/>
    <sheet name="по факту" sheetId="9" r:id="rId9"/>
    <sheet name="расценки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<sst xmlns="http://schemas.openxmlformats.org/spreadsheetml/2006/main" count="2524" uniqueCount="805">
  <si>
    <t>Коэффициент накладных расходов</t>
  </si>
  <si>
    <t>Средний фонд рабочего времени, мин.</t>
  </si>
  <si>
    <t>Клиническое обследование продуктивных животных</t>
  </si>
  <si>
    <t>Обследование коров ректальным способом</t>
  </si>
  <si>
    <t>2. Лечебно-профилактические мероприятия</t>
  </si>
  <si>
    <t>Аэрозольная терапия (1 голова)</t>
  </si>
  <si>
    <t>3. Терапевтические мероприятия</t>
  </si>
  <si>
    <t>Внутривенные инъекции продуктивным животным</t>
  </si>
  <si>
    <t>Введение носоглоточного зонда продуктивным животным</t>
  </si>
  <si>
    <t>Введение магнитного зонда продуктивным животным</t>
  </si>
  <si>
    <t>Лечение ран</t>
  </si>
  <si>
    <t>Лечение болезней копыт у крупных животных</t>
  </si>
  <si>
    <t>Лечение болезней копыт у мелких животных</t>
  </si>
  <si>
    <t>Лечение болезней конечностей крупных животных</t>
  </si>
  <si>
    <t>Лечение болезней конечностей мелких животных</t>
  </si>
  <si>
    <t>Лечение маститов у крупных животных</t>
  </si>
  <si>
    <t>Лечение маститов у мелких животных</t>
  </si>
  <si>
    <t>Копирование документов (1 лист)</t>
  </si>
  <si>
    <t>Лечение атонии преджелудков у КРС</t>
  </si>
  <si>
    <t>Лечение атонии преджелудков у мелкого рогатого скота</t>
  </si>
  <si>
    <t>Биркование животных со стоимостью бирки)</t>
  </si>
  <si>
    <t>Биркование животных (со стоимости бирки)</t>
  </si>
  <si>
    <t>Биркование животных (со стоимостью бирки)</t>
  </si>
  <si>
    <t>Заправка диз. барьера дезраствором 1000 л.</t>
  </si>
  <si>
    <t>Заправка диз. барьера дезраствором клиента 1000 л.</t>
  </si>
  <si>
    <t>10.Проведение отбора проб для бактериологического, физико-химического  исследования мяса и мясопродуктов (1 проба)</t>
  </si>
  <si>
    <t xml:space="preserve">Лечение гастроэнтеритов у молодняка животных </t>
  </si>
  <si>
    <t>Лечение бронхопневмонии у молодняка животных</t>
  </si>
  <si>
    <t>Оказание помощи при вздутии рубца</t>
  </si>
  <si>
    <t>Извлечение инородного тела из глотки пищевода</t>
  </si>
  <si>
    <t>Лечение отравления у крупных животных</t>
  </si>
  <si>
    <t xml:space="preserve">Лечение отравления у свиней и мелкого рогатого скота </t>
  </si>
  <si>
    <t>Оказание помощи при кожных заболеваниях</t>
  </si>
  <si>
    <t>Оказание помощи при нарушении обмена веществ у животных</t>
  </si>
  <si>
    <t>Новокаиновая блокада</t>
  </si>
  <si>
    <t>Лечение отека вымени у крупных животных</t>
  </si>
  <si>
    <t>Лечение отека вымени у свиней и мелкого рогатого скота</t>
  </si>
  <si>
    <t>Промывание преджелудков у жвачных животных</t>
  </si>
  <si>
    <t xml:space="preserve">Промывание преджелудков у мелких животных </t>
  </si>
  <si>
    <t>Введение клизмы у КРС</t>
  </si>
  <si>
    <t>Введение клизмы у мелкого рогатого скота</t>
  </si>
  <si>
    <t>Инъекция внутрисуставная у мелких животных</t>
  </si>
  <si>
    <t>Инъекция субконъюктивальная у мелких животных</t>
  </si>
  <si>
    <t>Инъекция в периорбитальное пространство у мелких животных</t>
  </si>
  <si>
    <t>Блокады проводниковые</t>
  </si>
  <si>
    <t>Обработка ушных раковин и наружного слухового прохода (при отитах)</t>
  </si>
  <si>
    <t xml:space="preserve">4. Хирургические, в том числе косметические, мероприятия </t>
  </si>
  <si>
    <t>Операция простая у крупных животных</t>
  </si>
  <si>
    <t>Операция простая у мелких животных</t>
  </si>
  <si>
    <t>Операция сложная у крупных животных</t>
  </si>
  <si>
    <t>Операция сложная у мелких животных</t>
  </si>
  <si>
    <t>Декорнуация</t>
  </si>
  <si>
    <t>Обрезка и расчистка копыт у КРС</t>
  </si>
  <si>
    <t>Кастрация хрячка до 2-х месяцев</t>
  </si>
  <si>
    <t>Кастрация хрячка от 2-х до 4-х месяцев</t>
  </si>
  <si>
    <t>Кастрация хряка</t>
  </si>
  <si>
    <t>Кастрация бычка до 6 месяцев</t>
  </si>
  <si>
    <t>Кастрация бычка старше 6 месяцев</t>
  </si>
  <si>
    <t>Кастрация баранчиков</t>
  </si>
  <si>
    <t>Кастрация жеребца</t>
  </si>
  <si>
    <t>Кастрация кроликов</t>
  </si>
  <si>
    <t>Вскрытие трупа крупных животных</t>
  </si>
  <si>
    <t xml:space="preserve">Вскрытие трупа мелкого рогатого скота, свиней </t>
  </si>
  <si>
    <t>Вскрытие трупа кроликов, птиц</t>
  </si>
  <si>
    <t>Обработка ран</t>
  </si>
  <si>
    <t>Вскрытие абсцессов, гематом</t>
  </si>
  <si>
    <t>Кастрация кота</t>
  </si>
  <si>
    <t>Кастрация кобеля</t>
  </si>
  <si>
    <t>Стерилизация кошки</t>
  </si>
  <si>
    <t>Стерилизация суки</t>
  </si>
  <si>
    <t>Оперативное лечение фимоза</t>
  </si>
  <si>
    <t>Оперативное лечение пупочной грыжи</t>
  </si>
  <si>
    <t>Удаление глазного яблока кошки</t>
  </si>
  <si>
    <t>Удаление глазного яблока собаки</t>
  </si>
  <si>
    <t xml:space="preserve">                                - мелких пород</t>
  </si>
  <si>
    <t xml:space="preserve">                                - средних пород</t>
  </si>
  <si>
    <t xml:space="preserve">                                - крупных пород</t>
  </si>
  <si>
    <t xml:space="preserve">Механическая чистка зубов кошки (1 зуб) </t>
  </si>
  <si>
    <t xml:space="preserve">Механическая чистка зубов собаки (1 зуб) </t>
  </si>
  <si>
    <t xml:space="preserve">                                            - мелких пород</t>
  </si>
  <si>
    <t xml:space="preserve">                                            - средних пород</t>
  </si>
  <si>
    <t xml:space="preserve">                                            - крупных пород</t>
  </si>
  <si>
    <t>Выравнивание зубов у грызунов</t>
  </si>
  <si>
    <t>Удаление зуба (один зуб) молочного</t>
  </si>
  <si>
    <t>Удаление зуба (один зуб) постоянного</t>
  </si>
  <si>
    <t>Промывание мочевого пузыря</t>
  </si>
  <si>
    <t>Ампутация рудиментарных фаланг собаки 1 голова</t>
  </si>
  <si>
    <t xml:space="preserve">                                                до 10 дней</t>
  </si>
  <si>
    <t xml:space="preserve">                                                от 3 месяцев</t>
  </si>
  <si>
    <t>Фиксация агрессивных животных</t>
  </si>
  <si>
    <t>Считывание чипа у животных и выдача информации из базы данных</t>
  </si>
  <si>
    <t>Внесение информации о чипировнном животном в базу данных</t>
  </si>
  <si>
    <t>Инъекции внутривенные продуктивным животным</t>
  </si>
  <si>
    <t>Инъекции внутримышечные, подкожные продуктивным животным</t>
  </si>
  <si>
    <t>Инъекции внутримышечные, подкожные непродуктивным животным</t>
  </si>
  <si>
    <t>Инъекции внутривенные непродуктивным животным</t>
  </si>
  <si>
    <t>Инфузия внутривенная до 1 часа</t>
  </si>
  <si>
    <t>Дезинфекция транспортных средств:</t>
  </si>
  <si>
    <t xml:space="preserve">            - прицепы легковых автомобилей</t>
  </si>
  <si>
    <t xml:space="preserve">            - грузовые автомобили, прицепы, термобудки</t>
  </si>
  <si>
    <t xml:space="preserve">Стрижка гигиеническая (кошек, собак мелких пород) </t>
  </si>
  <si>
    <t xml:space="preserve">                                                    собак крупных пород</t>
  </si>
  <si>
    <t xml:space="preserve">                                                    собак средних пород</t>
  </si>
  <si>
    <t>Оперативное лечение паховой грыжи</t>
  </si>
  <si>
    <t>Оперативное лечение заворота (выворота) век</t>
  </si>
  <si>
    <t>Удаление аденомы третьего века</t>
  </si>
  <si>
    <t>Устранение вывиха глазного яблока</t>
  </si>
  <si>
    <t>Удаление инородного тела из глотки</t>
  </si>
  <si>
    <t>Удаление инородного тела из пищевода (эзофаготомия)</t>
  </si>
  <si>
    <t>Гастротомия</t>
  </si>
  <si>
    <t>Энтеротомия</t>
  </si>
  <si>
    <t>Устранение выпадения прямой кишки</t>
  </si>
  <si>
    <t>Катетеризация мочевого пузыря</t>
  </si>
  <si>
    <t>Наложение гипсовой повязки</t>
  </si>
  <si>
    <t>Оперативное лечение переломов трубчатых костей у кошек</t>
  </si>
  <si>
    <t>Оперативное лечение переломов трубчатых костей у собак</t>
  </si>
  <si>
    <t>Купирование ушных  раковин до 10 дневного возраста</t>
  </si>
  <si>
    <t>Купирование ушных  раковин старше 10 дневного возраста</t>
  </si>
  <si>
    <t>Ампутация хвоста  у щенка до 10 дневного возраста</t>
  </si>
  <si>
    <t>Ампутация хвоста  у щенка от 10 до 90 дней</t>
  </si>
  <si>
    <t>Ампутация хвоста  у щенка старше 3-х месяцев</t>
  </si>
  <si>
    <t>Обрезка когтей, клюва</t>
  </si>
  <si>
    <t>5. Акушерско-гинекологические мероприятия.</t>
  </si>
  <si>
    <t>Родовспоможение у крупных животных</t>
  </si>
  <si>
    <t>Родовспоможение у мелкого рогатого скота, свиней</t>
  </si>
  <si>
    <t>Кесарево сечение у кошки</t>
  </si>
  <si>
    <t>Кесарево сечение у суки</t>
  </si>
  <si>
    <t>Лечение послеродового залеживания у крупных животных</t>
  </si>
  <si>
    <t>Лечение послеродовых заболеваний у крупных животных</t>
  </si>
  <si>
    <t>Лечение послеродовых заболеваний у мелких животных</t>
  </si>
  <si>
    <t>Оказание помощи при родильном парезе</t>
  </si>
  <si>
    <t>Устранение выпадения матки у коров</t>
  </si>
  <si>
    <t>Устранение выпадения влагалища у коров</t>
  </si>
  <si>
    <t>Отделение последа у коров</t>
  </si>
  <si>
    <t>Отделение последа у мелкого рогатого скота</t>
  </si>
  <si>
    <t>Устранение выпадения влагалища у непродуктивных животных</t>
  </si>
  <si>
    <t>Устранение выпадения матки у непродуктивных животных</t>
  </si>
  <si>
    <t>Определение стельности  животных</t>
  </si>
  <si>
    <t>15. Ветеринарно-санитарное обследование предприятий по переработке сырья животного происхождения, предприятий по производству, хранению и реализации продукции животного происхождения, кормов и кормовых добавок для животных; предприятий по содержанию и разведению сельхозживотных, в том числе пчелопасек, рыбопромысловых объектов.</t>
  </si>
  <si>
    <r>
      <t xml:space="preserve">             </t>
    </r>
    <r>
      <rPr>
        <b/>
        <sz val="12"/>
        <color indexed="8"/>
        <rFont val="Times New Roman"/>
        <family val="1"/>
      </rPr>
      <t>12. Определение беременности и стельности всех видов животных.</t>
    </r>
  </si>
  <si>
    <t>14. Кремация, эвтаназия животных</t>
  </si>
  <si>
    <t xml:space="preserve">          12. Определение беременности и стельности всех видов животных.</t>
  </si>
  <si>
    <t>16.  Ветеринарное обслуживание хозяйствующих субъектов                                                                                        Ветеринарные услуги, оказываемые при поступлении, производстве, перемещении, перевозке, переходе права собственности подконтрольного товара (пищевой продукции и продовольственного сырья животного происхождения, кормов, кормовых добавок, переработки животноводческой продукции, общественного питания и биологических отходов).</t>
  </si>
  <si>
    <t>16.  Ветеринарное обслуживание хозяйствующих субъектов                                                                                    Ветеринарные услуги, оказываемые при поступлении, производстве, перемещении, перевозке, переходе права собственности подконтрольного товара (пищевой продукции и продовольственного сырья животного происхождения, кормов, кормовых добавок, переработки животноводческой продукции, общественного питания и биологических отходов).</t>
  </si>
  <si>
    <t>6. Противоэпизоотические мероприятия.</t>
  </si>
  <si>
    <t>1. Клинические мероприятия</t>
  </si>
  <si>
    <t>6=4*5</t>
  </si>
  <si>
    <t>8. Дезинфекция, дезинсекция, дератизация, дегельмитизация</t>
  </si>
  <si>
    <t>Дегельминтизация крупных животных</t>
  </si>
  <si>
    <t>Дегельминтизация мелких животных</t>
  </si>
  <si>
    <t xml:space="preserve">Обработка КРС против подкожного овода (1 голова) </t>
  </si>
  <si>
    <t xml:space="preserve"> Директор ГАУ ТО "Ишимский ветцентр" </t>
  </si>
  <si>
    <t>Обработка против эктопаразитов у крупных животных</t>
  </si>
  <si>
    <t>Обработка против эктопаразитов у мелких животных</t>
  </si>
  <si>
    <t>Идентификация продукции животного и растительного происхождения по наименованиям и визуальным методом 1 партия</t>
  </si>
  <si>
    <t>9. Все виды лабораторных исследований</t>
  </si>
  <si>
    <t>Взятие фекалий для лабораторного исследования</t>
  </si>
  <si>
    <t>Исследование на микроскопию люминесцентным методом</t>
  </si>
  <si>
    <t>11. Исследования и другие вет. мероприятия, связанные с продажей племенных животных, с участием их на выставках и соревнованиях</t>
  </si>
  <si>
    <t>Консультации по уходу, содержанию и кормлению</t>
  </si>
  <si>
    <t xml:space="preserve">до 500 голов </t>
  </si>
  <si>
    <t>свыше 500 голов</t>
  </si>
  <si>
    <t>пчелопасек</t>
  </si>
  <si>
    <t xml:space="preserve">                     Площадь до 500 м2</t>
  </si>
  <si>
    <t xml:space="preserve">                     Площадь до 1000 м2</t>
  </si>
  <si>
    <t xml:space="preserve">                 Площадь свыше 1000 м2</t>
  </si>
  <si>
    <t xml:space="preserve">             площадь свыше 300 м2</t>
  </si>
  <si>
    <t xml:space="preserve">Обследование озер </t>
  </si>
  <si>
    <t>До 50 тонн</t>
  </si>
  <si>
    <t xml:space="preserve">Вызов ветеринарного специалиста (в расчете на 100 км. пробега) </t>
  </si>
  <si>
    <t xml:space="preserve">  обработка 1м2 помещения  дезраствором клиента</t>
  </si>
  <si>
    <t xml:space="preserve">  обработка выгребной ямы (1 шт)</t>
  </si>
  <si>
    <t xml:space="preserve">   обработка выгребной ямы (1 шт) дезраствором клиента</t>
  </si>
  <si>
    <t xml:space="preserve">    Свиньи, лошади</t>
  </si>
  <si>
    <t xml:space="preserve">     кролики</t>
  </si>
  <si>
    <t xml:space="preserve">     Птиц (куры, гуси, утки, голуби и. др.)</t>
  </si>
  <si>
    <t>Балансовая стоимость (руб.)</t>
  </si>
  <si>
    <t>Время работы оборудования (час)</t>
  </si>
  <si>
    <t>Время работы оборудования в месяц (дней)</t>
  </si>
  <si>
    <t>Время работы в день (час)</t>
  </si>
  <si>
    <t>Расчет отчислений (руб.коп.)</t>
  </si>
  <si>
    <t xml:space="preserve">Расходы на оплату труда на оказание вет.услуги руб. коп. </t>
  </si>
  <si>
    <t>Наименование оборудования</t>
  </si>
  <si>
    <t>Годовая норма амортизации (%)</t>
  </si>
  <si>
    <t xml:space="preserve">Таблица 4 </t>
  </si>
  <si>
    <t>Автомобиль "Нива"</t>
  </si>
  <si>
    <t>Стоимость упаковки, руб.коп.</t>
  </si>
  <si>
    <t>Количество штук (мл) в упаковке (шт,мл)</t>
  </si>
  <si>
    <t>Норма расхода медикаментов на 1 манипуляцию, ед.</t>
  </si>
  <si>
    <t>Стоимость медикаментов на услугу (руб, коп.)</t>
  </si>
  <si>
    <t>Медикаменты наименование</t>
  </si>
  <si>
    <t>Глюкоза 40%</t>
  </si>
  <si>
    <t xml:space="preserve">Чемерицы настойка </t>
  </si>
  <si>
    <t>Кальция хлорид 10% 100мл.</t>
  </si>
  <si>
    <t>Новокаин 0,5%</t>
  </si>
  <si>
    <t>Рыб (мальки, сигалетки, инкубац. Икра) (10000 шт.)</t>
  </si>
  <si>
    <t>Пчелосемьи</t>
  </si>
  <si>
    <t>Манклавит</t>
  </si>
  <si>
    <t>Медный купорос</t>
  </si>
  <si>
    <t>Левотетрасульфин форте</t>
  </si>
  <si>
    <t>Анекрадиокс</t>
  </si>
  <si>
    <t>Ихтиоловая мазь</t>
  </si>
  <si>
    <t>Дарин мг</t>
  </si>
  <si>
    <t>Колимаст</t>
  </si>
  <si>
    <t>Гентомицин</t>
  </si>
  <si>
    <t>Детрин порошок</t>
  </si>
  <si>
    <t>Метронидозол</t>
  </si>
  <si>
    <t>Ветбицин 3 600000ед</t>
  </si>
  <si>
    <t>Тимпанол</t>
  </si>
  <si>
    <t>Бутокс</t>
  </si>
  <si>
    <t>Тривит</t>
  </si>
  <si>
    <t>Новокаин</t>
  </si>
  <si>
    <t>Циперил 5%</t>
  </si>
  <si>
    <t>Биозоль</t>
  </si>
  <si>
    <t>Биосанит</t>
  </si>
  <si>
    <t>Перекись водорода 3%</t>
  </si>
  <si>
    <t>Брилиантовая зелень 1%</t>
  </si>
  <si>
    <t>Монклавит</t>
  </si>
  <si>
    <t>Вазелин</t>
  </si>
  <si>
    <t>Свечи ихтиофуровые</t>
  </si>
  <si>
    <t>Расчет расходов на медикаменты и перевязочные средства</t>
  </si>
  <si>
    <t>Таблица 3</t>
  </si>
  <si>
    <t>Кофеин 20%</t>
  </si>
  <si>
    <t>Всего стоимость медикаментов (руб.коп.)</t>
  </si>
  <si>
    <t>Лечение послеродового залеживания у мелких животных</t>
  </si>
  <si>
    <t>Эвтаназия кошки (без стоимости препарата)</t>
  </si>
  <si>
    <t>Эвтаназия собаки (без стоимости препарата)</t>
  </si>
  <si>
    <t xml:space="preserve">Приложение </t>
  </si>
  <si>
    <t>к Методике формирования тарифов</t>
  </si>
  <si>
    <t>на платные ветеринарные услуги</t>
  </si>
  <si>
    <t>Таблица 1</t>
  </si>
  <si>
    <t xml:space="preserve">Оплата труда </t>
  </si>
  <si>
    <t>Должности специалистов, учавствующих в оказании услуги</t>
  </si>
  <si>
    <t>Ветеринарный врач</t>
  </si>
  <si>
    <t>Время, затраченное на выполнение услуги, мин.</t>
  </si>
  <si>
    <t>ФОТ специалистов, учавствующих в оказании услуги, руб. коп.</t>
  </si>
  <si>
    <t>4. Хирургические,  в том числе косметические, мероприятия</t>
  </si>
  <si>
    <t>Дезинфекционные работы:
- обработка 1м2 помещения дезраствором</t>
  </si>
  <si>
    <t>Дератизационные работы:
- обработка 1 м2 помещения</t>
  </si>
  <si>
    <t xml:space="preserve">   предприятий по производству кормов для с/х животных,
- предприятий по переработке кожсырья, шерсти,
- мясокомбинатов,                             - птицефабрик</t>
  </si>
  <si>
    <t xml:space="preserve">    колбасных цехов
- кролиководческих комплексов
- молочных заводов
- молочно-консервных заводов
- маслосыркомбинатов                      - рыбокомбинатов
- хладокомбинатов
- зверосовхозов
- свиноводческих предприятий</t>
  </si>
  <si>
    <t>молочно-товарных ферм:
до 200 голов</t>
  </si>
  <si>
    <t>Торгово-закупочных баз:
                      Площадь до 300 м2</t>
  </si>
  <si>
    <t xml:space="preserve">
              площадь до 300 м2</t>
  </si>
  <si>
    <t>Таблица 2</t>
  </si>
  <si>
    <t>Начисления на выплаты по оплате труда</t>
  </si>
  <si>
    <t>Расходы на оплату труда на оказание ветеринарной услуги, руб.коп.</t>
  </si>
  <si>
    <t>Начисление на социальное страхование руб.коп.</t>
  </si>
  <si>
    <t>Итого расходов на оплату труда и соц.страхование, руб.коп.</t>
  </si>
  <si>
    <t>Таблица 5</t>
  </si>
  <si>
    <t>Таблица 7</t>
  </si>
  <si>
    <t>Стоимость нормы расхода медикаментов на одну манипуляцию, руб.коп.</t>
  </si>
  <si>
    <t>Затраты на износ вет.оборудования, руб.коп.</t>
  </si>
  <si>
    <t xml:space="preserve"> Накладные расходы на ветуслугу руб.коп.</t>
  </si>
  <si>
    <t>Итого затрат руб.коп.</t>
  </si>
  <si>
    <t>рентабельность 20%</t>
  </si>
  <si>
    <t>Таблица 6</t>
  </si>
  <si>
    <t>Накладные расходы на услугу, руб.</t>
  </si>
  <si>
    <t>Расходы на оплату труда и соц. страхование, руб.коп.</t>
  </si>
  <si>
    <t>Стоимость ветуслуги, руб.</t>
  </si>
  <si>
    <t>Расчет накладных расходов</t>
  </si>
  <si>
    <t>Исследование на мастит КРС</t>
  </si>
  <si>
    <t>Расходы на канцтовары, ГСМ</t>
  </si>
  <si>
    <t>Командировочные расходы</t>
  </si>
  <si>
    <t xml:space="preserve">Справка о благополучии хозяйства, района </t>
  </si>
  <si>
    <t xml:space="preserve"> - до 1 тонны (одна партия)</t>
  </si>
  <si>
    <t xml:space="preserve"> - свыше 1 тонны (одна партия)</t>
  </si>
  <si>
    <t>Осмотр транспортного средства, в котором перемещается подконтрольный товар (одно транспортное средство)</t>
  </si>
  <si>
    <t>Услуги по печати ветеринарного сопроводительного документа, оформленного в ФГИС, в формате А-4 (один документ)</t>
  </si>
  <si>
    <t>Услуги по печати ветеринарного сопроводительного документа на защищенном бланке ф. № 4 (один документ)</t>
  </si>
  <si>
    <t>Клинический осмотр птицы, кролика (1 голова)</t>
  </si>
  <si>
    <t>Клинический осмотр птицы. кролика (1 голова)</t>
  </si>
  <si>
    <t xml:space="preserve">  - мелких пород</t>
  </si>
  <si>
    <t xml:space="preserve">   - средних пород</t>
  </si>
  <si>
    <t xml:space="preserve"> - крупных пород</t>
  </si>
  <si>
    <t>Услуги по печати ветеринарного сопроводительного документа на защищенном бланке ф. № 1,2,3  (один документ)</t>
  </si>
  <si>
    <t>Ведение "журнала входной продукции" в ФГИС, при поступлении подконтрольного товара в сопровождении ветеринарного сопроводительного документа на бумажном носителе (одна запись)</t>
  </si>
  <si>
    <t>Ведение "журнала входной продукции" в ФГИС, при поступлении подконтрольного товара в сопровождении ветеринарного сопроводительного документа в электронном виде (одна запись)</t>
  </si>
  <si>
    <t>Ведение "журнала вырабатываемой продукции" в ФГИС, при поступлении сырья в сопровождении ветеринарного сопроводительного документа в электронном виде (одна запись)</t>
  </si>
  <si>
    <t>Ведение "журнала вырабатываемой продукции" в ФГИС, при поступлении сырья в сопровождении ветеринарного сопроводительного документа на бумажном носителе (одна запись)</t>
  </si>
  <si>
    <t>Оформление заявки на оформление ветеринарного сопроводительного документа в ФГИС (одна запись)</t>
  </si>
  <si>
    <t>Оформление заявки на оформление ветеринарного сопроводительного документа на бумажном носителе (одна запись)</t>
  </si>
  <si>
    <r>
      <t xml:space="preserve">1.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мяса говядины, конины, </t>
    </r>
    <r>
      <rPr>
        <sz val="12"/>
        <color indexed="10"/>
        <rFont val="Times New Roman"/>
        <family val="1"/>
      </rPr>
      <t>лося</t>
    </r>
    <r>
      <rPr>
        <sz val="12"/>
        <color indexed="8"/>
        <rFont val="Times New Roman"/>
        <family val="1"/>
      </rPr>
      <t xml:space="preserve">  (регистрация ветдокументов, осмотр туши, внутренних органов, головы, жевательных мышц на финоз, осмотр лимфоузлов, клеймение) одной туши</t>
    </r>
  </si>
  <si>
    <r>
      <t xml:space="preserve">2.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мяса свинины </t>
    </r>
    <r>
      <rPr>
        <sz val="12"/>
        <color indexed="10"/>
        <rFont val="Times New Roman"/>
        <family val="1"/>
      </rPr>
      <t>(кабана, медведя)</t>
    </r>
    <r>
      <rPr>
        <sz val="12"/>
        <color indexed="8"/>
        <rFont val="Times New Roman"/>
        <family val="1"/>
      </rPr>
      <t xml:space="preserve"> (регистрация ветдокументов, осмотр туши, внутренних органов, головы, осмотр лимфоузлов, клеймение) одной туши</t>
    </r>
  </si>
  <si>
    <r>
      <t>3.</t>
    </r>
    <r>
      <rPr>
        <sz val="12"/>
        <color indexed="10"/>
        <rFont val="Times New Roman"/>
        <family val="1"/>
      </rPr>
      <t xml:space="preserve"> ветеринарно-санитарная экспертиза:</t>
    </r>
    <r>
      <rPr>
        <sz val="12"/>
        <color indexed="8"/>
        <rFont val="Times New Roman"/>
        <family val="1"/>
      </rPr>
      <t xml:space="preserve"> мяса мелкого рогатого скота </t>
    </r>
    <r>
      <rPr>
        <sz val="12"/>
        <color indexed="10"/>
        <rFont val="Times New Roman"/>
        <family val="1"/>
      </rPr>
      <t>(овцы, козы, косули)</t>
    </r>
    <r>
      <rPr>
        <sz val="12"/>
        <color indexed="8"/>
        <rFont val="Times New Roman"/>
        <family val="1"/>
      </rPr>
      <t xml:space="preserve"> (регистрация ветдокументов, осмотр туши, внутренних органов, головы, осмотр лимфоузлов, клеймение) одной туши</t>
    </r>
  </si>
  <si>
    <r>
      <t xml:space="preserve">4.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мяса кролика, нутрии, птицы </t>
    </r>
    <r>
      <rPr>
        <sz val="12"/>
        <color indexed="10"/>
        <rFont val="Times New Roman"/>
        <family val="1"/>
      </rPr>
      <t>(куры, утки, гуси и др.)</t>
    </r>
    <r>
      <rPr>
        <sz val="12"/>
        <color indexed="8"/>
        <rFont val="Times New Roman"/>
        <family val="1"/>
      </rPr>
      <t xml:space="preserve"> (регистрация ветдокументов, осмотр туши, внутренних органов, головы, осмотр лимфоузлов, клеймение) одной туши</t>
    </r>
  </si>
  <si>
    <r>
      <t xml:space="preserve">Клинический осмотр птицы, </t>
    </r>
    <r>
      <rPr>
        <sz val="12"/>
        <color indexed="10"/>
        <rFont val="Times New Roman"/>
        <family val="1"/>
      </rPr>
      <t>кролика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(1 голова)</t>
    </r>
  </si>
  <si>
    <t>Взятие материала для лабораторного исследования</t>
  </si>
  <si>
    <t>Справка о благополучии хозяйства, района</t>
  </si>
  <si>
    <t>Стоимость ветеринарного обслуживания 1 час</t>
  </si>
  <si>
    <t>Фиксация непродуктивных животных</t>
  </si>
  <si>
    <t>Взвешивание непродуктивных животных</t>
  </si>
  <si>
    <t>Консультация без животного (в т.ч. по анализам)</t>
  </si>
  <si>
    <t>Клинический осмотр  непродуктивных животных</t>
  </si>
  <si>
    <t>Удаление иксодового клеща</t>
  </si>
  <si>
    <t>Введение препарата внутрь</t>
  </si>
  <si>
    <t>Введение препарата ректально</t>
  </si>
  <si>
    <t>Введение препарата вагинально</t>
  </si>
  <si>
    <t>Введение препарата назально</t>
  </si>
  <si>
    <t>Введение препарата в конъюктивальный мешок</t>
  </si>
  <si>
    <t>Субконъюнктивальная блокада непродуктивных животных</t>
  </si>
  <si>
    <t>Чистка ушей у непродуктивных животных</t>
  </si>
  <si>
    <t>Чистка параанальных желез</t>
  </si>
  <si>
    <t>Санация параанальных желез (катетеризация, промывание, введение лекарственных препаратов) у непродуктивных животных</t>
  </si>
  <si>
    <t>Обработка ран простая</t>
  </si>
  <si>
    <t>Эвтаназия собаки (без стоимости препарата) до 20 кг</t>
  </si>
  <si>
    <t>Эвтаназия  собаки (без стоимости препарата) свыше 20 кг</t>
  </si>
  <si>
    <t>Биркование животных (без стоимости бирки)</t>
  </si>
  <si>
    <t>Утилизация  трупа кошки.собаки до 20 кг</t>
  </si>
  <si>
    <t>Утилизация  трупа кошки.собаки свыше 20 кг</t>
  </si>
  <si>
    <t>Обработка ран сложная</t>
  </si>
  <si>
    <t>Снятие гипсовой повязки</t>
  </si>
  <si>
    <t>Удаление колтунов</t>
  </si>
  <si>
    <t>Удаление сломаного когтя</t>
  </si>
  <si>
    <t>Обработка швов</t>
  </si>
  <si>
    <t>Снятие швов</t>
  </si>
  <si>
    <t>Обработка раны с наложением швов 1 степень сложности</t>
  </si>
  <si>
    <t>от 10 до 50 тонн</t>
  </si>
  <si>
    <t>от 1 до 10 тонн</t>
  </si>
  <si>
    <t>от 50 до 200 тонн</t>
  </si>
  <si>
    <t>от 200 до 500 тонн</t>
  </si>
  <si>
    <t>от 500 до 1000 тонн</t>
  </si>
  <si>
    <t>Свыше 1000 тонн</t>
  </si>
  <si>
    <t>ГАУ ТО "Ишимский ветцентр" с 10 сентября 2018 года</t>
  </si>
  <si>
    <t>6. Ветеринарный осмотр убойных животных  на мясокомбинатах, убойных цехах, убойных пунктах (средней мощности и выше):                                                                                                          -крупного рогатого скота, лошадей, свиней (одна голова)</t>
  </si>
  <si>
    <r>
      <t>7. Ветеринарно-санитарная экспертиза</t>
    </r>
    <r>
      <rPr>
        <sz val="12"/>
        <color indexed="8"/>
        <rFont val="Times New Roman"/>
        <family val="1"/>
      </rPr>
      <t xml:space="preserve"> мяса и  продуктов убоя на мясокомбинатах, убойных цехах, убойных пунктах (средней мощности и выше)
-  крупного рогатого скота, лошадей, свиней  (одной туши)</t>
    </r>
  </si>
  <si>
    <r>
      <t>8.  ветеринарно-санитарная экспертиза</t>
    </r>
    <r>
      <rPr>
        <sz val="12"/>
        <color indexed="8"/>
        <rFont val="Times New Roman"/>
        <family val="1"/>
      </rPr>
      <t xml:space="preserve"> мяса и продуктов убоя на убойных пунктах, убойных цехах (малой мощности)
- одной туши крупного рогатого скота, лошадей, свиней (одной туши)</t>
    </r>
  </si>
  <si>
    <t>Забор крови для диагностического исследования у продуктивных животных  (1 проба)</t>
  </si>
  <si>
    <t>Забор крови для диагностического исследования у непродуктивных животных кошки (1 проба)</t>
  </si>
  <si>
    <t>Обследование выпасавших животных на пораженность личинками подкожного овода (1 голова)</t>
  </si>
  <si>
    <t>9. ветеринарно-санитарная экспертиза мяса и продуктов убоя на убойных пунктах, убойных цехах (малой мощности)                                                                                                                    -одной туши мелкого рогатова скота</t>
  </si>
  <si>
    <t>Профилактическая вакцинация  животных</t>
  </si>
  <si>
    <t>Заправка диз. барьера дезраствором</t>
  </si>
  <si>
    <t>Заправка диз. барьера дезраствором клиента</t>
  </si>
  <si>
    <t>22. Клеймение кожсырья: крупного рогатого скота, свиней, лошадей (одна единица)</t>
  </si>
  <si>
    <t>Обработка раны с наложением швов 2 степень сложности</t>
  </si>
  <si>
    <t>Дренирование сустава</t>
  </si>
  <si>
    <t>Оперативное лечение гемолимфоэкстравазата ушной раковины у непродуктивных животных</t>
  </si>
  <si>
    <t>Введение препарата в конъюнктивальный мешок</t>
  </si>
  <si>
    <t>Удаление сломанного когтя</t>
  </si>
  <si>
    <t>Обработка раны с наложением швов 2 степени сложности</t>
  </si>
  <si>
    <t>Обработка раны с наложением швов 1 степени сложности</t>
  </si>
  <si>
    <t>Эвтаназия собаки (без стоимости препарата) до 20 кг.</t>
  </si>
  <si>
    <t>Утилизация трупа кошки, собаки до 20 кг</t>
  </si>
  <si>
    <t>Утилизация трупа кошки, собаки свыше 20 кг</t>
  </si>
  <si>
    <t>Диагностическая пункция полостей</t>
  </si>
  <si>
    <t>Эвтаназия собаки (без стоимости препарата) свыше 20 кг</t>
  </si>
  <si>
    <t>Клинический осмотр  непродуктивных животных с консультацией</t>
  </si>
  <si>
    <t>Клинический осмотр непродуктивных животных повторно</t>
  </si>
  <si>
    <t>Клинический осмотр непродуктивных животных с консультацией</t>
  </si>
  <si>
    <t>Диагностическая пункция полостей и бурс</t>
  </si>
  <si>
    <t>Устранение выпадения влагалища у коров и кобыл</t>
  </si>
  <si>
    <t xml:space="preserve">Устранение выпадения матки у коров </t>
  </si>
  <si>
    <t xml:space="preserve"> цехов по производству мясных полуфабрикатов
- рыбоперерабатывающих цехов
- цехов по производству мясных полуфабрикатов
   рыбоперерабатывающих цехов
- минимолзаводов
- убойных пунктов</t>
  </si>
  <si>
    <t>Обследование молокоприемных пунктов</t>
  </si>
  <si>
    <t xml:space="preserve">Обследование выпасавших животных на пораженность личинками подкожного овода </t>
  </si>
  <si>
    <t>Дезинфекционные работы: - обработка 1м2 помещения дезраствором</t>
  </si>
  <si>
    <t>Дератизационные работы: - обработка 1 м2 помещения</t>
  </si>
  <si>
    <t>Ветеринарные услуги</t>
  </si>
  <si>
    <t>в том числе:</t>
  </si>
  <si>
    <t xml:space="preserve">Обследование выпасавших животных на пораженность личинками подкожного овода (1 голова) </t>
  </si>
  <si>
    <t xml:space="preserve">Клинический осмотр продуктивных животных (1 голова) </t>
  </si>
  <si>
    <t>Исследование на лейкоз (гематология) (1 проба)</t>
  </si>
  <si>
    <t>Чипирование животных</t>
  </si>
  <si>
    <t>чип</t>
  </si>
  <si>
    <t xml:space="preserve">Чипирование животных </t>
  </si>
  <si>
    <t>Эвтаназия мелких животных (без стоимости препарата)</t>
  </si>
  <si>
    <t>Утилизация  мелких животных</t>
  </si>
  <si>
    <t>Утилизация мелких животных</t>
  </si>
  <si>
    <t>Аэрозольная дезинфекция м3</t>
  </si>
  <si>
    <t>Обследование ЛПХ и подсобных хозяйств</t>
  </si>
  <si>
    <t>Расчет расходов на износ ветеринарного оборудования ГАУ ТО"Ишимская райСББЖ"</t>
  </si>
  <si>
    <t>Расчет стоимости платной ветеринарной услуги  ГАУ ТО "Ишимская райСББЖ"</t>
  </si>
  <si>
    <t>Прейскурант</t>
  </si>
  <si>
    <t xml:space="preserve">              на платные ветеринарные услуги </t>
  </si>
  <si>
    <t xml:space="preserve">  Утверждаю:</t>
  </si>
  <si>
    <t>_______________________ М.П. Астанин</t>
  </si>
  <si>
    <t xml:space="preserve">   "____" ________________ 20___ г.</t>
  </si>
  <si>
    <t>Исследование на лейкоз (серология) (1 проба)</t>
  </si>
  <si>
    <t xml:space="preserve">Вызов ветеринарного специалиста на дом  </t>
  </si>
  <si>
    <t xml:space="preserve">Вызов ветеринарного специалиста на дом </t>
  </si>
  <si>
    <t>Идентификация биологических отходов по документам подготавлеваемые для транспортировки к месту обеззараживания, утилизации, уничтожения. (1 партия груза)</t>
  </si>
  <si>
    <t>Ветеринарные услуги весна</t>
  </si>
  <si>
    <t>Ветеринарные услуги осень в том числе:</t>
  </si>
  <si>
    <t xml:space="preserve">Обследование выпасавших животных на пораженность личинками подкожного овода 1 голова  (весна) </t>
  </si>
  <si>
    <t>Исследование на лейкоз (гематология) 1 проба (весна, осень)</t>
  </si>
  <si>
    <t>Физиотерапия (лазеротерапия) за 1 сеанс</t>
  </si>
  <si>
    <t>Лечение ран первичная обработка</t>
  </si>
  <si>
    <t>Лечение ран у непродуктивных животных без наложения швов</t>
  </si>
  <si>
    <t>Механическая чистка зубов один зуб кошки</t>
  </si>
  <si>
    <t xml:space="preserve">Предубойный осмотр птицы, кролика, нутрии  (1 голова) </t>
  </si>
  <si>
    <t>Площадь до 1000 м2</t>
  </si>
  <si>
    <t>Площадь до 500 м2</t>
  </si>
  <si>
    <t xml:space="preserve">                   Торгово-закупочных баз:
 Площадь до 300 м2</t>
  </si>
  <si>
    <t xml:space="preserve">
  площадь до 300 м2</t>
  </si>
  <si>
    <t xml:space="preserve">  площадь свыше 300 м2</t>
  </si>
  <si>
    <t>Площадь свыше 1000 м2</t>
  </si>
  <si>
    <t xml:space="preserve">          магазинов, кафе, столовых, ресторанов, шашлычных, пиццерий, складов и другое:
  площадь до 100 м2</t>
  </si>
  <si>
    <t>Механическая чистка зубов один зуб собака</t>
  </si>
  <si>
    <t>Механическая чистка зубов один зуб собаки</t>
  </si>
  <si>
    <t>Обрезка и расчистка копыт у КРС (за одно копыто)</t>
  </si>
  <si>
    <t>Кастрация кобеля свыше 10 кг</t>
  </si>
  <si>
    <t>Кастрация кобеля до 10 кг</t>
  </si>
  <si>
    <t>Удаление опухоли в зависимости от локализации</t>
  </si>
  <si>
    <t>Копирование документов (1 копия)</t>
  </si>
  <si>
    <t>бирка</t>
  </si>
  <si>
    <t>Забор крови для диагностического исследования у непродуктивных животных кошки</t>
  </si>
  <si>
    <t>Забор крови для диагностического исследования у непродуктивных животных собаки</t>
  </si>
  <si>
    <t>Забор крови для диагностического исследования на лейкоз у КРС (1 проба)</t>
  </si>
  <si>
    <t>Устоновка в/в катетора кошки</t>
  </si>
  <si>
    <t>Забор крови для диагностического исследования у непродуктивных животных собаки (1 проба)</t>
  </si>
  <si>
    <t xml:space="preserve">Обработка КРС против подкожного овода со стоимостью препарата 1 голова (осень) </t>
  </si>
  <si>
    <t>Идентификация продукции животного и растительного происхождения на ввоз, вывоз по документам 1 партия - в пределах административной территории</t>
  </si>
  <si>
    <t>Идентификация продукции животного и растительного происхождения на ввоз, вывоз по документам 1 партия -за пределы административной территории</t>
  </si>
  <si>
    <t>Идентификация продукции животного и растительного происхождения на ввоз, вывоз по документам 1 партия - за пределы административной территории</t>
  </si>
  <si>
    <t>Идентификация продукции животного и растительного происхождения на ввоз, вывоз по документам 1 партия - зп пределы административной территории</t>
  </si>
  <si>
    <t>Идентификация животных и птицы на ввоз, вывоз по документам 1 партии - в педелах административной территории</t>
  </si>
  <si>
    <t>Идентификация животных и птицы на ввоз, вывоз по документам 1 партии - зп педелы административной территории</t>
  </si>
  <si>
    <t>Идентификация животных и птицы на ввоз, вывоз по документам 1 партии - за педелы административной территории</t>
  </si>
  <si>
    <t>Устоновка в/в катетора собаки</t>
  </si>
  <si>
    <t>Ветеринарное обслуживание 1 час</t>
  </si>
  <si>
    <t>Эвтаназия  собаки (со стоимостью препарата) свыше 20 кг</t>
  </si>
  <si>
    <t>Эвтаназия собаки (со стоимостью препарата) до 20 кг</t>
  </si>
  <si>
    <t>Эвтаназия кошки (со стоимостью препарата)</t>
  </si>
  <si>
    <t>Аделин</t>
  </si>
  <si>
    <t>Искусственное осеменение</t>
  </si>
  <si>
    <t>семя</t>
  </si>
  <si>
    <t>1 доз</t>
  </si>
  <si>
    <t>азот</t>
  </si>
  <si>
    <t>Клинический осмотр продуктивных животных (1 голова)</t>
  </si>
  <si>
    <t>Вскрытие труппа кошки,собаки от 15 кг</t>
  </si>
  <si>
    <t>Вскрытие труппа кошки,собаки до 15 кг</t>
  </si>
  <si>
    <t>Вскрытие трупа кошки, собаки до 15 кг</t>
  </si>
  <si>
    <t>Искусственное  осеменение коров и телок</t>
  </si>
  <si>
    <t>Искусственное  осеменение коров и телок (семя за счет субсидии)</t>
  </si>
  <si>
    <t xml:space="preserve">Искусственное  осеменение коров и телок </t>
  </si>
  <si>
    <t xml:space="preserve">    колбасных цехов
- кролиководческих комплексов
- молочных заводов
- молочно-консервных заводов
- маслосыркомбинатов                                                                                                                                          - рыбокомбинатов
- хладокомбинатов
- зверосовхозов                                                                                                                                                    - Ветсанутильзавода
- свиноводческих предприятий</t>
  </si>
  <si>
    <t>Проведение отбора проб для бактериологического исследования мяса и мясопродуктов (1 проба)</t>
  </si>
  <si>
    <t xml:space="preserve"> цехов по производству мясных полуфабрикатов
- рыбоперерабатывающих цехов
- цехов по производству мясных полуфабрикатов
   рыбоперерабатывающих цехов
- минимолзаводов                            -
- убойных пунктов</t>
  </si>
  <si>
    <t xml:space="preserve">    колбасных цехов
- кролиководческих комплексов
- молочных заводов
- молочно-консервных заводов
- маслосыркомбинатов                                                                   - рыбокомбинатов
- хладокомбинатов
- зверосовхозов                                                                              -ветсанутильзаводов 
- свиноводческих предприятий</t>
  </si>
  <si>
    <t xml:space="preserve">    колбасных цехов
- кролиководческих комплексов
- молочных заводов
- молочно-консервных заводов
- маслосыркомбинатов                                                     - рыбокомбинатов
- хладокомбинатов
- зверосовхозов                                                                                                              - ветсанутильзаводов
- свиноводческих предприятий</t>
  </si>
  <si>
    <t xml:space="preserve">         </t>
  </si>
  <si>
    <t xml:space="preserve">Предубойный осмотр продуктивных животных (1 голова) </t>
  </si>
  <si>
    <t>Фиксация продуктивных животных (1гол)</t>
  </si>
  <si>
    <t xml:space="preserve">Фиксация продуктивных животных (1гол) </t>
  </si>
  <si>
    <t>Ветеринарный осмотр племенных животных:          - Крупного рогатого скота</t>
  </si>
  <si>
    <t>Проведение ветеринарного  осмотра цыплят (тыс.гол.)</t>
  </si>
  <si>
    <t>Проведение ветеринарного  осмотра инкубационных яиц (1000 шт.)</t>
  </si>
  <si>
    <t>Проведение ветеринарного осмотра цыплят (тыс.гол.)</t>
  </si>
  <si>
    <t>Проведение ветеринарного осмотра инкубационных яиц (1000 шт.)</t>
  </si>
  <si>
    <t>Грузы от  0 кг. до 200 кг</t>
  </si>
  <si>
    <t>Регистрация ветеринарных документов</t>
  </si>
  <si>
    <t>18. Сопутствующие    услуги  (вызов   врача  на дом, электронное  чипирование,   копирование     документов)</t>
  </si>
  <si>
    <t>Проведение осмотра животных при отправки на убой (для свинокомплекса 1 голова)</t>
  </si>
  <si>
    <t>Исследование молока на мастит (1 проба)</t>
  </si>
  <si>
    <t>1.0.   Все виды лабораторных исследований</t>
  </si>
  <si>
    <t>1. 1.  Биохимические исследования</t>
  </si>
  <si>
    <t>Сыворотка крови:</t>
  </si>
  <si>
    <t>Каротин</t>
  </si>
  <si>
    <t>Общий блок</t>
  </si>
  <si>
    <t>Кальций</t>
  </si>
  <si>
    <t>Фосфор</t>
  </si>
  <si>
    <t>Глюкоза</t>
  </si>
  <si>
    <t>Щелочной резерв</t>
  </si>
  <si>
    <t>Кетоновые тела</t>
  </si>
  <si>
    <t>Калий,  Холестерин</t>
  </si>
  <si>
    <t>Натрий</t>
  </si>
  <si>
    <t>Белковые фракции</t>
  </si>
  <si>
    <t>Магний</t>
  </si>
  <si>
    <t>Хлориды</t>
  </si>
  <si>
    <t>Алт</t>
  </si>
  <si>
    <t>Альмубин</t>
  </si>
  <si>
    <t>Триглицериды</t>
  </si>
  <si>
    <t>Железо</t>
  </si>
  <si>
    <t>Медь</t>
  </si>
  <si>
    <t>(Билирубин)ЛДГ, АСТ,АЛТ</t>
  </si>
  <si>
    <t>Мочевина</t>
  </si>
  <si>
    <t>Мочевая кислота</t>
  </si>
  <si>
    <t>Креатинин</t>
  </si>
  <si>
    <t>Моча:</t>
  </si>
  <si>
    <t>Общий анализ</t>
  </si>
  <si>
    <t>Молоко:</t>
  </si>
  <si>
    <t>Кислотность</t>
  </si>
  <si>
    <t>Термоустойчивость</t>
  </si>
  <si>
    <t>Корма, Кормовые добавки:</t>
  </si>
  <si>
    <t>Натрий  хлористый</t>
  </si>
  <si>
    <t>Клетчатка</t>
  </si>
  <si>
    <t>Сырой протеин</t>
  </si>
  <si>
    <t>Влажность</t>
  </si>
  <si>
    <t>pH</t>
  </si>
  <si>
    <t>Молочная кислота</t>
  </si>
  <si>
    <t>Масляная кислота</t>
  </si>
  <si>
    <t>Уксусная кислота</t>
  </si>
  <si>
    <t>Металлопримеси</t>
  </si>
  <si>
    <t>Нитраты</t>
  </si>
  <si>
    <t>Нитриты</t>
  </si>
  <si>
    <t>Кислотное число</t>
  </si>
  <si>
    <t>Зола</t>
  </si>
  <si>
    <t>Общая кислотность</t>
  </si>
  <si>
    <t>Органолептика кормов</t>
  </si>
  <si>
    <t>Активность уеразы</t>
  </si>
  <si>
    <t>Пишевая продукция:</t>
  </si>
  <si>
    <t>Органолептика</t>
  </si>
  <si>
    <t>Пероксидоза</t>
  </si>
  <si>
    <t>Формольная проба</t>
  </si>
  <si>
    <t>Проба варкой</t>
  </si>
  <si>
    <t>ЛЖК</t>
  </si>
  <si>
    <t>Проба CuSO4</t>
  </si>
  <si>
    <t>Нитрит натрия</t>
  </si>
  <si>
    <t>Белок</t>
  </si>
  <si>
    <t>Жир</t>
  </si>
  <si>
    <t>Гистамин</t>
  </si>
  <si>
    <t>Остаточная активность кислой фосфатазы</t>
  </si>
  <si>
    <t>Бензойно- кислый натрий</t>
  </si>
  <si>
    <t>Влага</t>
  </si>
  <si>
    <t>Крахмал</t>
  </si>
  <si>
    <t>Пористость</t>
  </si>
  <si>
    <t>Натрий хлористый</t>
  </si>
  <si>
    <t>Ингибирующие вещества</t>
  </si>
  <si>
    <t>Определение хлеба</t>
  </si>
  <si>
    <t>Сахар</t>
  </si>
  <si>
    <t>Сернистая кислота</t>
  </si>
  <si>
    <t xml:space="preserve">Щелочность </t>
  </si>
  <si>
    <t>Бензойная кислота</t>
  </si>
  <si>
    <t>Диастаза</t>
  </si>
  <si>
    <t>Искусственный инвертированный сахар</t>
  </si>
  <si>
    <t>Падь</t>
  </si>
  <si>
    <t>Оксиметилфурфурол</t>
  </si>
  <si>
    <t>Жиры, растительные масла:</t>
  </si>
  <si>
    <t>Эруковая кислота</t>
  </si>
  <si>
    <t>Перекисное число</t>
  </si>
  <si>
    <t>Мыло</t>
  </si>
  <si>
    <t>Массовая доля веществ, неомыляемых  веществ</t>
  </si>
  <si>
    <t>Массовая доля веществ, нерастворимых в эфире</t>
  </si>
  <si>
    <t>Йодное число</t>
  </si>
  <si>
    <t>Вода:</t>
  </si>
  <si>
    <t>Запах</t>
  </si>
  <si>
    <t>Окисляемость</t>
  </si>
  <si>
    <t>Сульфаты</t>
  </si>
  <si>
    <t>Жесткость</t>
  </si>
  <si>
    <t>Фосфаты</t>
  </si>
  <si>
    <t>Сероводород</t>
  </si>
  <si>
    <t>Углекислота</t>
  </si>
  <si>
    <t>Определение активности хлора</t>
  </si>
  <si>
    <t>Сухой остаток</t>
  </si>
  <si>
    <t>1. 2.  Химико- токсилогические исследования</t>
  </si>
  <si>
    <t>Патматериал:</t>
  </si>
  <si>
    <t>Фосфид цинка</t>
  </si>
  <si>
    <t>Хлорофос</t>
  </si>
  <si>
    <t>Карбофос</t>
  </si>
  <si>
    <t>Метофос</t>
  </si>
  <si>
    <t>2,4Д</t>
  </si>
  <si>
    <t>ТМТД</t>
  </si>
  <si>
    <t>Алколоиды</t>
  </si>
  <si>
    <t>Зоокумарин</t>
  </si>
  <si>
    <t>Синильная кислота</t>
  </si>
  <si>
    <t>Корма: Пищевая продукция</t>
  </si>
  <si>
    <t>Нитрозамины</t>
  </si>
  <si>
    <t>Бензапирен</t>
  </si>
  <si>
    <t>Кадмий</t>
  </si>
  <si>
    <t>Свинец</t>
  </si>
  <si>
    <t>Цинк</t>
  </si>
  <si>
    <t>Мышьяк</t>
  </si>
  <si>
    <t>Ртуть</t>
  </si>
  <si>
    <t>Микотоксины: афлатоксин В, М1 и т.д. (за каждый вид)</t>
  </si>
  <si>
    <t>Ртутьорганические соединения</t>
  </si>
  <si>
    <t>ДДД</t>
  </si>
  <si>
    <t>ДДЕ</t>
  </si>
  <si>
    <t>ГХИГ а а в . . У</t>
  </si>
  <si>
    <t>ДДТ</t>
  </si>
  <si>
    <t>ГХЦГ</t>
  </si>
  <si>
    <t>ГЦЦТ и пр. (1 наименование)</t>
  </si>
  <si>
    <t>Микология кормов</t>
  </si>
  <si>
    <t>Определение токсичности кормов</t>
  </si>
  <si>
    <t>1.3.     Бактериологические исследования</t>
  </si>
  <si>
    <t>Злокачественный отек</t>
  </si>
  <si>
    <t xml:space="preserve">   - мелких пород</t>
  </si>
  <si>
    <t xml:space="preserve"> - средних пород</t>
  </si>
  <si>
    <t xml:space="preserve">  - крупных пород</t>
  </si>
  <si>
    <t xml:space="preserve">  до 10 дней</t>
  </si>
  <si>
    <t xml:space="preserve">                                                от 11 дней до 3 месяцев</t>
  </si>
  <si>
    <t xml:space="preserve"> от 11 дней до 3 месяцев</t>
  </si>
  <si>
    <t xml:space="preserve"> от 3 месяцев</t>
  </si>
  <si>
    <t xml:space="preserve">  - прицепы легковых автомобилей</t>
  </si>
  <si>
    <t xml:space="preserve"> - грузовые автомобили, прицепы, термобудки</t>
  </si>
  <si>
    <t xml:space="preserve">  - грузовые автомобили, прицепы, термобудки</t>
  </si>
  <si>
    <t>1. ветеринарно-санитарная экспертиза: мяса говядины, конины, лося  (регистрация ветдокументов, осмотр туши, внутренних органов, головы, жевательных мышц на финоз, осмотр лимфоузлов, клеймение) одной туши</t>
  </si>
  <si>
    <t>2. ветеринарно-санитарная экспертиза: мяса свинины (кабана, медведя) (регистрация ветдокументов, осмотр туши, внутренних органов, головы, осмотр лимфоузлов, клеймение) одной туши</t>
  </si>
  <si>
    <t>3. ветеринарно-санитарная экспертиза: мяса мелкого рогатого скота (овцы, козы, косули) (регистрация ветдокументов, осмотр туши, внутренних органов, головы, осмотр лимфоузлов, клеймение) одной туши</t>
  </si>
  <si>
    <t>4. ветеринарно-санитарная экспертиза: мяса кролика, нутрии, птицы (куры, утки, гуси и др.) (регистрация ветдокументов, осмотр туши, внутренних органов, головы, осмотр лимфоузлов, клеймение) одной туши</t>
  </si>
  <si>
    <t>5. ветеринарно-санитарная экспертиза: шпика свиного, копченностей и колбасных изделий (регистрация ветдокументов, органолептика, клеймение сало-шпик) одной партии</t>
  </si>
  <si>
    <t>7. Дезинфекция, дезинсекция, дератизация, дегельмитизация</t>
  </si>
  <si>
    <t>8. Все виды лабораторных исследований</t>
  </si>
  <si>
    <t>9. Проведение ветеринарно-санитарной экспертизы продуктов убоя животных и птиц, продовольственного сырья и пищевых продуктов растительного происхождения, промышленного и непромышленного изготовления, рыб и раков, сырых молочных продуктов, продукции пчеловодства предназначенных для продажи на продовольственых рынках, в торговой сети (при наличии ветеринарно-санитарной экспертизы).</t>
  </si>
  <si>
    <t>10. Исследования и другие ветеринапные мероприятия, связанные с продажей племенных животных, с участием их в выставках и соревнованиях</t>
  </si>
  <si>
    <r>
      <t xml:space="preserve">                               </t>
    </r>
    <r>
      <rPr>
        <b/>
        <sz val="12"/>
        <color indexed="8"/>
        <rFont val="Times New Roman"/>
        <family val="1"/>
      </rPr>
      <t>11. Определение беременности и стельности всех видов животных.</t>
    </r>
  </si>
  <si>
    <t>12. Консультации (рекомендации, советы) по вопросам диагностики, лечения, профилактики   болезней всех   видов животных и технологии их содержания.</t>
  </si>
  <si>
    <t>13.Кремация, эвтаназия животных</t>
  </si>
  <si>
    <t>14. Ветеринарно-санитарное обследование предприятий по переработке сырья животного происхождения, предприятий по производству, хранению и реализации продукции животного происхождения, кормов и кормовых добавок для животных; предприятий по содержанию и разведению сельхозживотных, в том числе пчелопасек, рыбопромысловых объектов.</t>
  </si>
  <si>
    <t>15.  Ветеринарное обслуживание хозяйствующих субъектов                                                                                                            Ветеринарные услуги, оказываемые при поступлении, производстве, перемещении, перевозке, переходе права собственности подконтрольного товара (пищевой продукции и продовольственного сырья животного происхождения, кормов, кормовых добавок, переработки животноводческой продукции, общественного питания и биологических отходов).</t>
  </si>
  <si>
    <t>16. Сопутствующие    услуги  (вызов   врача  на дом, электронное  чипирование,   копирование     документов)</t>
  </si>
  <si>
    <t>10. Исследования и другие ветеринарные мероприятия, связанные с продажей племенных животных, с участием их в выставках и соревнованиях</t>
  </si>
  <si>
    <t xml:space="preserve">                 11. Определение беременности и стельности всех видов животных.</t>
  </si>
  <si>
    <t>13. Кремация и эвтаназия животных</t>
  </si>
  <si>
    <r>
      <t xml:space="preserve">14. </t>
    </r>
    <r>
      <rPr>
        <b/>
        <sz val="12"/>
        <color indexed="10"/>
        <rFont val="Times New Roman"/>
        <family val="1"/>
      </rPr>
      <t>Ветеринарно-санитарное</t>
    </r>
    <r>
      <rPr>
        <b/>
        <sz val="12"/>
        <color indexed="8"/>
        <rFont val="Times New Roman"/>
        <family val="1"/>
      </rPr>
      <t xml:space="preserve"> обследование предприятий по переработке сырья животного происхождения, предприятий по производству, хранению и реализации продукции животного происхождения, кормов и кормовых добавок для животных; предприятий по содержанию и разведению сельхозживотных, в том числе пчелопасек, рыбопромысловых объектов.</t>
    </r>
  </si>
  <si>
    <r>
      <t xml:space="preserve">15.  Ветеринарное обслуживание хозяйствующих субъектов                                       Ветеринарные услуги, оказываемые при поступлении, производстве, перемещении, перевозке, переходе права собственности подконтрольного товара </t>
    </r>
    <r>
      <rPr>
        <b/>
        <sz val="12"/>
        <color indexed="10"/>
        <rFont val="Times New Roman"/>
        <family val="1"/>
      </rPr>
      <t>(пищевой продукции и продовольственного сырья животного происхождения, кормов, кормовых добавок, переработки животноводческой продукции, общественного питания и биологических отходов).</t>
    </r>
  </si>
  <si>
    <r>
      <t xml:space="preserve">11.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рыбы свежей, свежемороженой одного вида партии (регистрация ветдокументов, органолептика,  микроскопия)</t>
    </r>
  </si>
  <si>
    <r>
      <t xml:space="preserve">12.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молока, молочных продуктов одного вида партии (регистрация ветдокументов, органолептика, определение чистоты, кислотности, плотности, жирности)</t>
    </r>
  </si>
  <si>
    <t>Справка о ветеринарно-санитарном благополучии на молочной ферме производителя</t>
  </si>
  <si>
    <r>
      <t xml:space="preserve">13.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яйца  ( регистрация ветдокументов, органолептика, овоскопия) одной партии</t>
    </r>
  </si>
  <si>
    <r>
      <t xml:space="preserve">14. </t>
    </r>
    <r>
      <rPr>
        <sz val="12"/>
        <color indexed="10"/>
        <rFont val="Times New Roman"/>
        <family val="1"/>
      </rPr>
      <t>ветеринарно-санитарная экспертиза</t>
    </r>
    <r>
      <rPr>
        <sz val="12"/>
        <color indexed="8"/>
        <rFont val="Times New Roman"/>
        <family val="1"/>
      </rPr>
      <t>: меда пчелиного, в т.ч. сотовый  одной партии ( регистрация ветдокументов, органолептика, микроскопия)</t>
    </r>
  </si>
  <si>
    <r>
      <t xml:space="preserve">15.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корнеплодов (органолептика, содержание нитритов) одного вида партии</t>
    </r>
  </si>
  <si>
    <r>
      <t xml:space="preserve">16.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фруктов одного вида партии (органолептика)</t>
    </r>
  </si>
  <si>
    <r>
      <t xml:space="preserve">17.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грибов, орехов одного вида партии (органолептика)</t>
    </r>
  </si>
  <si>
    <r>
      <t xml:space="preserve">18. </t>
    </r>
    <r>
      <rPr>
        <sz val="12"/>
        <color indexed="10"/>
        <rFont val="Times New Roman"/>
        <family val="1"/>
      </rPr>
      <t>ветеринарно-санитарная экспертиза:</t>
    </r>
    <r>
      <rPr>
        <sz val="12"/>
        <color indexed="8"/>
        <rFont val="Times New Roman"/>
        <family val="1"/>
      </rPr>
      <t xml:space="preserve"> сухофруктов (органолептика, определение постороннних примесей)</t>
    </r>
  </si>
  <si>
    <r>
      <t xml:space="preserve">19. </t>
    </r>
    <r>
      <rPr>
        <sz val="12"/>
        <color indexed="10"/>
        <rFont val="Times New Roman"/>
        <family val="1"/>
      </rPr>
      <t>ветеринорно-санитарная экспертиза:</t>
    </r>
    <r>
      <rPr>
        <sz val="12"/>
        <color indexed="8"/>
        <rFont val="Times New Roman"/>
        <family val="1"/>
      </rPr>
      <t xml:space="preserve"> бахчевых, в т.ч. моченых (органолептика, содержание нитритов) одного вида партии</t>
    </r>
  </si>
  <si>
    <t>Эвтаназия  животных  до 50 кг (со стоимостью препарата)</t>
  </si>
  <si>
    <t>Эвтаназия  животных  до 100 кг (со стоимостью препарата)</t>
  </si>
  <si>
    <t>Эвтаназия  животных  свыше 100 кг (со стоимостью препарата)</t>
  </si>
  <si>
    <t xml:space="preserve"> Эвтаназия  животных  свыше 100 кг (со стоимостью препарата)</t>
  </si>
  <si>
    <t>Предворительный осмотр мяса говядины, свинины (регистрация ветдокументов, осмотр мяса, внутренних органов, головы, клеймение) одной туши</t>
  </si>
  <si>
    <t>16 Сопутствующие    услуги  (вызов   врача  на дом, электронное  чипирование,   копирование     документов)</t>
  </si>
  <si>
    <t xml:space="preserve">          11. Определение беременности и стельности всех видов животных.</t>
  </si>
  <si>
    <t>13. Кремация, эвтаназия животных</t>
  </si>
  <si>
    <t>15.  Ветеринарное обслуживание хозяйствующих субъектов                                                                                                Ветеринарные услуги, оказываемые при поступлении, производстве, перемещении, перевозке, переходе права собственности подконтрольного товара (пищевой продукции и продовольственного сырья животного происхождения, кормов, кормовых добавок, переработки животноводческой продукции, общественного питания и биологических отходов).</t>
  </si>
  <si>
    <t>6. ветеринарный осмотр при убое животных, ветеринарно-санитарная экспертиза мяса и мясных продуктов ( голов, внутренних органов, туш, финальное) на мясокомбинатах, убойных цехах, убойных пунктах (средней мощности и выше)
- одной туши крупного рогатого скота, лошади, свиньи</t>
  </si>
  <si>
    <t>8.  ветеринарно-санитарная экспертиза мяса, внутренних органов, клеймение на убойных пунктах, убойных цехах (малой мощности)
- одной туши крупного рогатого скота, лошади, свиньи</t>
  </si>
  <si>
    <t>10.Проведение отбора проб для бактериологического исследования мяса и мясопродуктов (1 проба)</t>
  </si>
  <si>
    <t xml:space="preserve">20. Проведение отбора проб, биркование и клеймение кожсырья
- крупного рогатого скота одной единицы </t>
  </si>
  <si>
    <t>21. Проведение отбора проб, биркование и клеймение кожсырья                                                 -  овец одной единицы</t>
  </si>
  <si>
    <t>22. Клеймение кожсырья: крупный рогатый скот, свиньи, лошади(одна единица)</t>
  </si>
  <si>
    <t>11. ветеринарно-санитарная экспертиза: рыбы свежей, свежемороженой одного вида партии (регистрация ветдокументов, органолептика,  микроскопия)</t>
  </si>
  <si>
    <t>12. ветеринарно-санитарная экспертиза: молока, молочных продуктов одного вида партии (регистрация ветдокументов, органолептика, определение чистоты, кислотности, плотности, жирности)</t>
  </si>
  <si>
    <t>13. ветеринарно-санитарная экспертиза: яйца  ( регистрация ветдокументов, органолептика, овоскопия) одной партии</t>
  </si>
  <si>
    <t>14. ветеринарно-санитарная экспертиза: меда пчелиного, в т.ч. сотовый  одной партии ( регистрация ветдокументов, органолептика, микроскопия)</t>
  </si>
  <si>
    <t>15. ветеринарно-санитарная экспертиза: корнеплодов (органолептика, содержание нитритов) одного вида партии</t>
  </si>
  <si>
    <t>16. ветеринарно-санитарная экспертиза: фруктов одного вида партии (органолептика)</t>
  </si>
  <si>
    <t>17. ветеринарно-санитарная экспертиза: грибов, орехов одного вида партии (органолептика)</t>
  </si>
  <si>
    <t>18. ветеринарно-санитарная экспертиза: сухофруктов (органолептика, определение постороннних примесей)</t>
  </si>
  <si>
    <t>19. ветеринорно-санитарная экспертиза: бахчевых, в т.ч. моченых (органолептика, содержание нитритов) одного вида партии</t>
  </si>
  <si>
    <t>Ботулизм</t>
  </si>
  <si>
    <t>Некробактериоз</t>
  </si>
  <si>
    <t>Эмфизематозный карбункул (Эмкар)</t>
  </si>
  <si>
    <t>Пуллороз, сальмонеллез (Куринные эмбрионы)</t>
  </si>
  <si>
    <t>Столбняк</t>
  </si>
  <si>
    <t>Исследование на гемофилез свиней</t>
  </si>
  <si>
    <t>Туберкулез*</t>
  </si>
  <si>
    <t>Сибирская язва*</t>
  </si>
  <si>
    <t>Исследование на псевдомоноз</t>
  </si>
  <si>
    <t>Исследование на трихомоноз</t>
  </si>
  <si>
    <t>Диплококковая инфекция</t>
  </si>
  <si>
    <t>Листериоз*</t>
  </si>
  <si>
    <t>Рожа свиней</t>
  </si>
  <si>
    <t>Исследование на пастереллез</t>
  </si>
  <si>
    <t>Исследование на сальмонеллез</t>
  </si>
  <si>
    <t>Исследование на дисбактериоз</t>
  </si>
  <si>
    <t>Исследование на колибактериоз</t>
  </si>
  <si>
    <t>Исследование на вибриоз</t>
  </si>
  <si>
    <t>Исследование на  стрептококкоз</t>
  </si>
  <si>
    <t>Исследование на  стафилококк</t>
  </si>
  <si>
    <t>Исследование молока на  стафилококк</t>
  </si>
  <si>
    <t>Отечная болезнь</t>
  </si>
  <si>
    <t>Исследование на  аэромоноз</t>
  </si>
  <si>
    <t>Определение чувствительности к антибиотикам</t>
  </si>
  <si>
    <t>Идентификация культур</t>
  </si>
  <si>
    <t>Биопроба</t>
  </si>
  <si>
    <t>Бакисследование пчел</t>
  </si>
  <si>
    <t>Бактериологическое исследование молока на маститы</t>
  </si>
  <si>
    <t>Бакисследование  спермы</t>
  </si>
  <si>
    <t>Исследование смывов  условно-патогенной микрофлоры</t>
  </si>
  <si>
    <t>Исследование  качества дезинфекции</t>
  </si>
  <si>
    <t>9. ветеринарно-санитарная экспертиза мяса, внутренних органов, клеймение на убойных пунктах, убойных цехах (малой мощности)                                                                                                                    -одной туши мелкого рогатова скота</t>
  </si>
  <si>
    <t>Лептоспироз*</t>
  </si>
  <si>
    <t>Микроскопия мочи</t>
  </si>
  <si>
    <t>Патологоанатомическое</t>
  </si>
  <si>
    <t xml:space="preserve">Микроскопия с окраской </t>
  </si>
  <si>
    <t>Бакисследование</t>
  </si>
  <si>
    <t>РА</t>
  </si>
  <si>
    <t>Дизентерия свиней:</t>
  </si>
  <si>
    <t>микроскопия</t>
  </si>
  <si>
    <t>вскрытие трупа (в зависимости от вида животного)</t>
  </si>
  <si>
    <t>13. Консультации (рекомендации, советы) по вопросам диагностики, лечения, профилактики   болезней всех   видов животных и технологии их содержания.</t>
  </si>
  <si>
    <t>17. Сопутствующие    услуги  (вызов   врача  на дом, электронное  чипирование,   копирование     документов)</t>
  </si>
  <si>
    <t>1.4. Серологические исследования</t>
  </si>
  <si>
    <t>Бруцеллез:*</t>
  </si>
  <si>
    <t>РСК</t>
  </si>
  <si>
    <t>РДСК</t>
  </si>
  <si>
    <t>РБП</t>
  </si>
  <si>
    <t>КР с молоком</t>
  </si>
  <si>
    <t>Сап:*</t>
  </si>
  <si>
    <t>Случная болезнь лошадей  (РСК)</t>
  </si>
  <si>
    <r>
      <t>Сибирская язва*</t>
    </r>
    <r>
      <rPr>
        <sz val="12"/>
        <color indexed="8"/>
        <rFont val="Times New Roman"/>
        <family val="1"/>
      </rPr>
      <t xml:space="preserve"> (РП)</t>
    </r>
  </si>
  <si>
    <t>1.5. Диагностические и ихтиопатологические исследования</t>
  </si>
  <si>
    <t>Арахноэнтомозы</t>
  </si>
  <si>
    <t>Протозоозы   (паразиты крови)</t>
  </si>
  <si>
    <t>Финноз (визуальный метод, микроскопия)</t>
  </si>
  <si>
    <t>Трихинеллез мяса:*</t>
  </si>
  <si>
    <t>Компрессорный метод</t>
  </si>
  <si>
    <t>Метод переваривания за 10 проб</t>
  </si>
  <si>
    <t>Копрологические исследования:</t>
  </si>
  <si>
    <t>Цестодозы</t>
  </si>
  <si>
    <t>Нематодозы</t>
  </si>
  <si>
    <t>Трематодозы</t>
  </si>
  <si>
    <t>Болезни пчел:                                                                                             (нозематоз, варроатоз, акарапидоз и проч.),                                    1 исследование</t>
  </si>
  <si>
    <t>1.6. Радиологические  исследования</t>
  </si>
  <si>
    <t>Определение цезия в нативном материале</t>
  </si>
  <si>
    <t>Определение  стронция  в нативном материале</t>
  </si>
  <si>
    <t>Измерение гамма- фона на местности</t>
  </si>
  <si>
    <t>1.7.  Вирусологические  исследования</t>
  </si>
  <si>
    <t>Лейкоз:</t>
  </si>
  <si>
    <t>Серология РИД</t>
  </si>
  <si>
    <t>Гематология</t>
  </si>
  <si>
    <t>Выведение лейкоформулы</t>
  </si>
  <si>
    <t>ИФА</t>
  </si>
  <si>
    <t>ИНАН лошадей:</t>
  </si>
  <si>
    <t>Серология РДП</t>
  </si>
  <si>
    <t xml:space="preserve">             Раздел  2. 0.       Оформление и выдача ветеринарных документов (ветеринарные сопроводительные документы,  свидетельства, сертификаты, справки, паспорта, регистрационные удостоверения и др.)</t>
  </si>
  <si>
    <t>Оформление результатов испытания:</t>
  </si>
  <si>
    <t>Экспертиза</t>
  </si>
  <si>
    <t>Протокол</t>
  </si>
  <si>
    <t>Переоформление экспертизы, протокола сертификационных испытаний по вине заказчика</t>
  </si>
  <si>
    <t xml:space="preserve">               Раздел  3.0.      Обследование предприятий по переработке сырья животного происхождения, предприятий по производству, хранению и реализации продукции животного происхождения, кормов и кормовых добавок для животных; предприятий по содержанию и разведению сельхозживотных, в том числе пчелопасек, рыбопромысловых объектов.</t>
  </si>
  <si>
    <t>Бактериологическое исследование  смыва с обьектов внешней среды</t>
  </si>
  <si>
    <t>Исследование партии рыбы с выездом на место (осмотр всей партии, отбор образцов для исследования)</t>
  </si>
  <si>
    <t>Измерение микроклимата в помещении</t>
  </si>
  <si>
    <t xml:space="preserve">             Раздел   4.0.     Проведение ветеринарно-санитарных мероприятий  направленных на обеспечение безопасности пищевой продукции и продовольственного сырья животного происхождения, кормов, кормовых  добавок на предприятиях торговли, переработки животноводческой продукции и общественного питания.</t>
  </si>
  <si>
    <r>
      <rPr>
        <b/>
        <sz val="13"/>
        <color indexed="8"/>
        <rFont val="Times New Roman"/>
        <family val="1"/>
      </rPr>
      <t xml:space="preserve">Вода: </t>
    </r>
    <r>
      <rPr>
        <sz val="13"/>
        <color indexed="8"/>
        <rFont val="Times New Roman"/>
        <family val="1"/>
      </rPr>
      <t xml:space="preserve">                                                                                                          (Бактериологическое исследование)</t>
    </r>
  </si>
  <si>
    <r>
      <t xml:space="preserve">Пищевая продукция:                                                 </t>
    </r>
    <r>
      <rPr>
        <sz val="13"/>
        <color indexed="8"/>
        <rFont val="Times New Roman"/>
        <family val="1"/>
      </rPr>
      <t>(Бактериологическое исследование)</t>
    </r>
    <r>
      <rPr>
        <b/>
        <sz val="13"/>
        <color indexed="8"/>
        <rFont val="Times New Roman"/>
        <family val="1"/>
      </rPr>
      <t xml:space="preserve">                                                                  </t>
    </r>
  </si>
  <si>
    <t>Определение   содержания антибиотиков</t>
  </si>
  <si>
    <r>
      <t xml:space="preserve">Корма,  кормовые добавки:                                        </t>
    </r>
    <r>
      <rPr>
        <sz val="13"/>
        <color indexed="8"/>
        <rFont val="Times New Roman"/>
        <family val="1"/>
      </rPr>
      <t xml:space="preserve"> (Бактериологическое исследование)</t>
    </r>
  </si>
  <si>
    <t>Идентификация видов принадлежности мяса, субпродуктов и мясных ингредиентов полуфабрикатах. (по 10 показателям)</t>
  </si>
  <si>
    <t>Полное паразитологическое исследование рыбы, 1экз.</t>
  </si>
  <si>
    <t xml:space="preserve"> собак средних пород</t>
  </si>
  <si>
    <t xml:space="preserve"> собак крупных пород</t>
  </si>
  <si>
    <t>6. Проведение ветеринарного осмотра убойных животных крупно рагатого скота, лошадей на мясокомбинатах, убойных цехах, убойных пунктах (средней мощности и выше)</t>
  </si>
  <si>
    <t>11. ветеринарно-санитарная экспертиза мяса, внутренних органов, клеймение на убойных пунктах, убойных цехах (малой мощности)                                                                                                                    -одной туши мелкого рогатова скота</t>
  </si>
  <si>
    <t>12.Проведение отбора проб для бактериологического исследования мяса и мясопродуктов (1 проба)</t>
  </si>
  <si>
    <t xml:space="preserve">22. Проведение отбора проб, биркование и клеймение кожсырья
- крупного рогатого скота одной единицы </t>
  </si>
  <si>
    <t>23. Проведение отбора проб, биркование и клеймение кожсырья                                                 -  овец одной единицы</t>
  </si>
  <si>
    <t>24. Клеймение кожсырья: крупный рогатый скот, свиньи, лошади(одна единица)</t>
  </si>
  <si>
    <t>договорная</t>
  </si>
  <si>
    <t>7.Ветеринарно-санитарная экспертиза мяса и мясных продуктов  на мясокомбинатах, убойных цехах, убойных пунктах (средней мощности и выше)
- одной туши крупного рогатого скота, лошади,свиньи</t>
  </si>
  <si>
    <t>10.  ветеринарно-санитарная экспертиза мяса, внутренних органов, клеймение на убойных пунктах, убойных цехах (малой мощности)
- одной туши крупного рогатого скота, лошади, свиньи</t>
  </si>
  <si>
    <t>13. ветеринарно-санитарная экспертиза: рыбы свежей, свежемороженой одного вида партии (регистрация ветдокументов, органолептика,  микроскопия)</t>
  </si>
  <si>
    <t>14. ветеринарно-санитарная экспертиза: молока, молочных продуктов одного вида партии (регистрация ветдокументов, органолептика, определение чистоты, кислотности, плотности, жирности)</t>
  </si>
  <si>
    <t>15. ветеринарно-санитарная экспертиза: яйца  ( регистрация ветдокументов, органолептика, овоскопия) одной партии</t>
  </si>
  <si>
    <t>16. ветеринарно-санитарная экспертиза: меда пчелиного, в т.ч. сотовый  одной партии ( регистрация ветдокументов, органолептика, микроскопия)</t>
  </si>
  <si>
    <t>17. ветеринарно-санитарная экспертиза: корнеплодов (органолептика, содержание нитритов) одного вида партии</t>
  </si>
  <si>
    <t>18. ветеринарно-санитарная экспертиза: фруктов одного вида партии (органолептика)</t>
  </si>
  <si>
    <t>19. ветеринарно-санитарная экспертиза: грибов, орехов одного вида партии (органолептика)</t>
  </si>
  <si>
    <t>20. ветеринарно-санитарная экспертиза: сухофруктов (органолептика, определение постороннних примесей)</t>
  </si>
  <si>
    <t>21. ветеринорно-санитарная экспертиза: бахчевых, в т.ч. моченых (органолептика, содержание нитритов) одного вида партии</t>
  </si>
  <si>
    <t>Органолептическое исследование рыбной продукции (внешний вид, разделка,консистенции, проба варки)</t>
  </si>
  <si>
    <t xml:space="preserve">                                 Раздел  5.0. Сопутствующие    услуги  (вызов   врача  на дом, электронное  чипирование,   копирование     документов)</t>
  </si>
  <si>
    <t>Ксерокопирование документов (1лист)</t>
  </si>
  <si>
    <r>
      <rPr>
        <b/>
        <sz val="13"/>
        <color indexed="8"/>
        <rFont val="Times New Roman"/>
        <family val="1"/>
      </rPr>
      <t>Ветеринарно-санитарное обследованиеобьекта с отбором проб</t>
    </r>
    <r>
      <rPr>
        <b/>
        <i/>
        <sz val="13"/>
        <color indexed="8"/>
        <rFont val="Times New Roman"/>
        <family val="1"/>
      </rPr>
      <t>:</t>
    </r>
    <r>
      <rPr>
        <i/>
        <sz val="13"/>
        <color indexed="8"/>
        <rFont val="Times New Roman"/>
        <family val="1"/>
      </rPr>
      <t xml:space="preserve">  </t>
    </r>
    <r>
      <rPr>
        <sz val="13"/>
        <color indexed="8"/>
        <rFont val="Times New Roman"/>
        <family val="1"/>
      </rPr>
      <t xml:space="preserve">    1 выезд специалиста за 1час без стоимости эксплуатации автотранспорта</t>
    </r>
  </si>
  <si>
    <t>1.0. Все виды лабораторных исследований</t>
  </si>
  <si>
    <t>1.1. Биохимические исследования</t>
  </si>
  <si>
    <t>1.2. Химико- токсилогические исследования</t>
  </si>
  <si>
    <t>1.3. Бактериологические исследования</t>
  </si>
  <si>
    <t>Болезни пчел:     (нозематоз, варроатоз, акарапидоз и проч.),   1 исследование</t>
  </si>
  <si>
    <t>1. 6. Радиологические  исследования</t>
  </si>
  <si>
    <t>1. 7. Вирусологические   исследования</t>
  </si>
  <si>
    <t xml:space="preserve">Проведение осмотра (и идентификации) одной партии животноводческих грузов (ввоз, вывоз)
</t>
  </si>
  <si>
    <t>Проведение  осмотра (и идентификации) одной партии животноводческих и растительных грузов (ввоз, вывоз)
Грузы от 0 кг до 1 тонны</t>
  </si>
  <si>
    <t>Ветеринарный осмотр биологических отходов, конфискатов, продукции непригодной для пищевых целей, напровляемых к месту обеззараживания (утилизация или уничтожения) :</t>
  </si>
  <si>
    <t>Вызов ветеринарного специалиста на дом</t>
  </si>
  <si>
    <t>10. Проведение ветеринарно-санитарной экспертизы продуктов убоя животных и птиц, продовольственного сырья и пищевых продуктов растительного происхождения, промышленного и непромышленного изготовления, рыб и раков, сырых молочных продуктов, продукции пчеловодства предназначенных для продажи на продовольственых рынках, в торговой сети (при наличии ветеринарно-санитарной экспертизы).</t>
  </si>
  <si>
    <t>Проведение осмотра (и идентификации) одной партии животноводческих грузов (ввоз, вывоз)
Грузы от 0 кг. до 1 тонны</t>
  </si>
  <si>
    <t>магазинов, кафе, столовых, ресторанов, шашлычных, пиццерий, складов
              площадь до 100 м2</t>
  </si>
  <si>
    <t>Проведение осмотра (и идентификации) одной партии животноводческих грузов (ввоз, вывоз)
Грузы от 0 кг до 1 тонны</t>
  </si>
  <si>
    <t>Корма:         Пищевая продукция</t>
  </si>
  <si>
    <t xml:space="preserve">Случная болезнь лошадей  </t>
  </si>
  <si>
    <t xml:space="preserve">Сибирская язва* </t>
  </si>
  <si>
    <t>РП</t>
  </si>
  <si>
    <t xml:space="preserve">Вода:   </t>
  </si>
  <si>
    <t>Бактериологическое исследование</t>
  </si>
  <si>
    <t xml:space="preserve">Пищевая продукция:      </t>
  </si>
  <si>
    <r>
      <rPr>
        <sz val="10"/>
        <color indexed="8"/>
        <rFont val="Times New Roman"/>
        <family val="1"/>
      </rPr>
      <t>Бактериологическое исследование</t>
    </r>
    <r>
      <rPr>
        <b/>
        <sz val="10"/>
        <color indexed="8"/>
        <rFont val="Times New Roman"/>
        <family val="1"/>
      </rPr>
      <t xml:space="preserve">                                                               </t>
    </r>
  </si>
  <si>
    <t xml:space="preserve"> Определение   содержания антибиотиков</t>
  </si>
  <si>
    <t xml:space="preserve">Корма,  кормовые добавки: </t>
  </si>
  <si>
    <t xml:space="preserve">Ветеринарно-санитарное обследование обьекта с отбором проб: </t>
  </si>
  <si>
    <t xml:space="preserve"> 1 выезд специалиста за 1час без стоимости эксплуатации автотранспорта</t>
  </si>
  <si>
    <t xml:space="preserve">Директор ГАУ ТО  "Ишимская  межрайонная </t>
  </si>
  <si>
    <t>ветеринарная  лаборатория"</t>
  </si>
  <si>
    <t>_______________________ Ю.Г. Тенюнин</t>
  </si>
  <si>
    <t>Ветеринарное обслуживание хозяйствующих субъектов</t>
  </si>
  <si>
    <r>
      <t>Ветеринарные услуги:</t>
    </r>
    <r>
      <rPr>
        <sz val="12"/>
        <color indexed="8"/>
        <rFont val="Times New Roman"/>
        <family val="1"/>
      </rPr>
      <t xml:space="preserve"> Исследование молодняка КРС на лейкоз (серология) 1 проба</t>
    </r>
  </si>
  <si>
    <r>
      <t xml:space="preserve">Ветеринарные услуги: </t>
    </r>
    <r>
      <rPr>
        <sz val="12"/>
        <color indexed="8"/>
        <rFont val="Times New Roman"/>
        <family val="1"/>
      </rPr>
      <t>Исследование молодняка КРС на лейкоз (серология) 1 проба</t>
    </r>
  </si>
  <si>
    <t xml:space="preserve"> Ветеринарный осмотр убойных животных  на мясокомбинатах, убойных цехах, убойных пунктах средней мощности и выше:                                                                                                          -крупно рагатого скота, лошадей, свиней (одна голова)</t>
  </si>
  <si>
    <t>7. ветеринарный осмотр при убое животных, ветеринарно-санитарная экспертиза мяса и мясных продуктов ( голов, внутренних органов, туш, финальное) на мясокомбинатах, убойных цехах, убойных пунктах (средней мощности и выше)
- одной туши крупного рогатого скота, лошади, свиньи</t>
  </si>
  <si>
    <t xml:space="preserve">Согласно перечню бесплатных услуг, оказываемых бюджетными, автономными организациями и учреждениями Государственной ветеринарной службы Министерства сельского хозяйства РФ, утвержденному Министерством сельского хозяйства РФ 20.01.92 № 2-27-145, ветеринарные услуги при особо опасных заболеваниях животных, птиц, рыб оказываются бесплатно, за счет средств бюджета. Тарифы, утвержденные  прейскурантом на указанные ветеринарные услуги (в прейскуранте обозначены знаком*), применяются только в случаях проведения ветеринарных мероприятий, связанных с поставками на племпродажу, выставки, соревнования, экспорт и другие коммерческие цели.                    </t>
  </si>
  <si>
    <t xml:space="preserve">Главный бухгалтер:                                                          О.Д.Шихова  </t>
  </si>
  <si>
    <t>Хозяйственные расходы</t>
  </si>
  <si>
    <t>Прочие работы, услуги</t>
  </si>
  <si>
    <t>Название ветеринарной услуги</t>
  </si>
  <si>
    <t>Итого накладных расходов</t>
  </si>
  <si>
    <t>Расчет коэффициента накладных расходов</t>
  </si>
  <si>
    <t>Сумма</t>
  </si>
  <si>
    <t>Расходы по содержанию имущества</t>
  </si>
  <si>
    <t>ФОТ административно-хозяйственного персонала с начислениями</t>
  </si>
  <si>
    <t>Прочие расходы</t>
  </si>
  <si>
    <t>Фонд оплаты труда ветеринарных работников всего учреждения</t>
  </si>
  <si>
    <t xml:space="preserve">Коэффициент накладных расходов </t>
  </si>
  <si>
    <t>Вид накладных расходов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</si>
</sst>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_р_."/>
  </numFmts>
  <fonts count="3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6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wrapText="1"/>
    </xf>
    <xf numFmtId="0" fontId="0" fillId="0" borderId="0" xfId="0" applyAlignment="1">
      <alignment horizontal="left"/>
    </xf>
    <xf numFmtId="2" fontId="4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left" wrapText="1"/>
    </xf>
    <xf numFmtId="1" fontId="8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2" fontId="3" fillId="0" borderId="12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2" fontId="3" fillId="0" borderId="13" xfId="0" applyNumberFormat="1" applyFont="1" applyBorder="1" applyAlignment="1">
      <alignment horizontal="right" wrapText="1"/>
    </xf>
    <xf numFmtId="179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2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24" xfId="0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1" fontId="3" fillId="0" borderId="2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5" fillId="0" borderId="2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29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7" fillId="0" borderId="3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7" xfId="0" applyBorder="1" applyAlignment="1">
      <alignment wrapText="1"/>
    </xf>
    <xf numFmtId="0" fontId="17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8;&#1072;&#1089;&#1095;&#1077;&#1090;&#1099;%20&#1082;%20%20&#1055;&#1088;&#1077;&#1081;&#1089;&#1082;&#1091;&#1088;&#1072;&#1085;&#1090;%20%202015&#1075;&#1086;&#1076;%20%20&#1080;&#1079;&#1084;&#1077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8;&#1072;&#1089;&#1095;&#1077;&#1090;&#1099;%20&#1082;%20&#1082;&#1086;&#1087;&#1080;&#1103;%20&#1055;&#1088;&#1077;&#1081;&#1089;&#1082;&#1091;&#1088;&#1072;&#1085;&#1090;%20%202014&#1075;&#1086;&#1076;%20%20&#1080;&#1079;&#108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накл"/>
      <sheetName val="Накладные"/>
      <sheetName val="тариф"/>
      <sheetName val="Износ бак  хим серол"/>
      <sheetName val="бак. отдел МЗ"/>
      <sheetName val="оплата "/>
      <sheetName val="ЕСН"/>
      <sheetName val="расценки"/>
      <sheetName val="хим.отделМЗ"/>
      <sheetName val="сер.отделМЗ"/>
      <sheetName val="по факту прейскуранту"/>
    </sheetNames>
    <sheetDataSet>
      <sheetData sheetId="0">
        <row r="30">
          <cell r="B30">
            <v>20.68</v>
          </cell>
        </row>
      </sheetData>
      <sheetData sheetId="2">
        <row r="8">
          <cell r="H8">
            <v>44.48385886060606</v>
          </cell>
        </row>
        <row r="9">
          <cell r="H9">
            <v>44.24253378461538</v>
          </cell>
        </row>
        <row r="10">
          <cell r="H10">
            <v>53.83681624615385</v>
          </cell>
        </row>
        <row r="11">
          <cell r="H11">
            <v>54.2049168</v>
          </cell>
        </row>
        <row r="12">
          <cell r="H12">
            <v>69.78083778461539</v>
          </cell>
        </row>
        <row r="13">
          <cell r="H13">
            <v>44.05305090666668</v>
          </cell>
        </row>
        <row r="14">
          <cell r="H14">
            <v>43.78979486666667</v>
          </cell>
        </row>
        <row r="15">
          <cell r="H15">
            <v>72.478996</v>
          </cell>
        </row>
        <row r="16">
          <cell r="H16">
            <v>72.478996</v>
          </cell>
        </row>
        <row r="17">
          <cell r="H17">
            <v>72.362064</v>
          </cell>
        </row>
        <row r="18">
          <cell r="H18">
            <v>72.478996</v>
          </cell>
        </row>
        <row r="19">
          <cell r="H19">
            <v>21.17117665</v>
          </cell>
        </row>
        <row r="20">
          <cell r="H20">
            <v>36.6082224</v>
          </cell>
        </row>
        <row r="21">
          <cell r="H21">
            <v>34.6102224</v>
          </cell>
        </row>
        <row r="22">
          <cell r="H22">
            <v>72.03479432727272</v>
          </cell>
        </row>
        <row r="23">
          <cell r="H23">
            <v>72.478996</v>
          </cell>
        </row>
        <row r="24">
          <cell r="H24">
            <v>44.216496</v>
          </cell>
        </row>
        <row r="25">
          <cell r="H25">
            <v>74.26436799999999</v>
          </cell>
        </row>
        <row r="26">
          <cell r="H26">
            <v>44.216496</v>
          </cell>
        </row>
        <row r="27">
          <cell r="H27">
            <v>30.493247999999994</v>
          </cell>
        </row>
        <row r="28">
          <cell r="H28">
            <v>30.493247999999994</v>
          </cell>
        </row>
        <row r="30">
          <cell r="H30">
            <v>87.35468639999999</v>
          </cell>
        </row>
        <row r="32">
          <cell r="H32">
            <v>290.286435072</v>
          </cell>
        </row>
        <row r="33">
          <cell r="H33">
            <v>59.088830400000006</v>
          </cell>
        </row>
        <row r="34">
          <cell r="H34">
            <v>76.7268132</v>
          </cell>
        </row>
        <row r="36">
          <cell r="H36">
            <v>395.183397</v>
          </cell>
        </row>
        <row r="37">
          <cell r="H37">
            <v>433.177968</v>
          </cell>
        </row>
        <row r="38">
          <cell r="H38">
            <v>450.09796800000004</v>
          </cell>
        </row>
        <row r="39">
          <cell r="H39">
            <v>446.0042344</v>
          </cell>
        </row>
        <row r="40">
          <cell r="H40">
            <v>445.7756160293334</v>
          </cell>
        </row>
        <row r="41">
          <cell r="H41">
            <v>120.71018399999998</v>
          </cell>
        </row>
        <row r="42">
          <cell r="H42">
            <v>32.9098464</v>
          </cell>
        </row>
        <row r="43">
          <cell r="H43">
            <v>207.54357473333334</v>
          </cell>
        </row>
        <row r="44">
          <cell r="H44">
            <v>207.54357473333334</v>
          </cell>
        </row>
        <row r="45">
          <cell r="H45">
            <v>207.54357473333334</v>
          </cell>
        </row>
        <row r="46">
          <cell r="H46">
            <v>105.969744</v>
          </cell>
        </row>
        <row r="47">
          <cell r="H47">
            <v>402.154548</v>
          </cell>
        </row>
        <row r="48">
          <cell r="H48">
            <v>402.30278936571426</v>
          </cell>
        </row>
        <row r="49">
          <cell r="H49">
            <v>301.4957208</v>
          </cell>
        </row>
        <row r="50">
          <cell r="H50">
            <v>388.00183200000004</v>
          </cell>
        </row>
        <row r="51">
          <cell r="H51">
            <v>203.6050224</v>
          </cell>
        </row>
        <row r="52">
          <cell r="H52">
            <v>56.265316799999994</v>
          </cell>
        </row>
        <row r="53">
          <cell r="H53">
            <v>164.191488</v>
          </cell>
        </row>
        <row r="55">
          <cell r="H55">
            <v>141.13947986440678</v>
          </cell>
        </row>
        <row r="56">
          <cell r="H56">
            <v>55.0352448</v>
          </cell>
        </row>
        <row r="57">
          <cell r="H57">
            <v>145.7226624</v>
          </cell>
        </row>
        <row r="58">
          <cell r="H58">
            <v>145.53175679999998</v>
          </cell>
        </row>
        <row r="59">
          <cell r="H59">
            <v>113.357856</v>
          </cell>
        </row>
        <row r="60">
          <cell r="H60">
            <v>350.0043384</v>
          </cell>
        </row>
        <row r="61">
          <cell r="H61">
            <v>141.6420048</v>
          </cell>
        </row>
        <row r="62">
          <cell r="H62">
            <v>395.21267056</v>
          </cell>
        </row>
        <row r="63">
          <cell r="H63">
            <v>248.87436392727273</v>
          </cell>
        </row>
        <row r="64">
          <cell r="H64">
            <v>390.720672</v>
          </cell>
        </row>
        <row r="65">
          <cell r="H65">
            <v>596.2836554761907</v>
          </cell>
        </row>
        <row r="66">
          <cell r="H66">
            <v>501.10925644416324</v>
          </cell>
        </row>
        <row r="67">
          <cell r="H67">
            <v>238.42114562933332</v>
          </cell>
        </row>
        <row r="68">
          <cell r="H68">
            <v>599.6612352000001</v>
          </cell>
        </row>
        <row r="69">
          <cell r="H69">
            <v>236.35683168</v>
          </cell>
        </row>
        <row r="70">
          <cell r="H70">
            <v>322.5340502857143</v>
          </cell>
        </row>
        <row r="71">
          <cell r="H71">
            <v>162.2726784</v>
          </cell>
        </row>
        <row r="72">
          <cell r="H72">
            <v>391.3505142857143</v>
          </cell>
        </row>
        <row r="73">
          <cell r="H73">
            <v>607.7235840000001</v>
          </cell>
        </row>
        <row r="74">
          <cell r="H74">
            <v>311.6501688</v>
          </cell>
        </row>
        <row r="75">
          <cell r="H75">
            <v>400.61777820000003</v>
          </cell>
        </row>
        <row r="76">
          <cell r="H76">
            <v>549.5546436</v>
          </cell>
        </row>
        <row r="77">
          <cell r="H77">
            <v>212.819136</v>
          </cell>
        </row>
        <row r="78">
          <cell r="H78">
            <v>390.23152799999997</v>
          </cell>
        </row>
        <row r="79">
          <cell r="H79">
            <v>555.4260672</v>
          </cell>
        </row>
        <row r="80">
          <cell r="H80">
            <v>224.76849300000003</v>
          </cell>
        </row>
        <row r="81">
          <cell r="H81">
            <v>470.40338399999996</v>
          </cell>
        </row>
        <row r="82">
          <cell r="H82">
            <v>81.3576</v>
          </cell>
        </row>
        <row r="83">
          <cell r="H83">
            <v>205.864608</v>
          </cell>
        </row>
        <row r="84">
          <cell r="H84">
            <v>157.95493200000004</v>
          </cell>
        </row>
        <row r="86">
          <cell r="H86">
            <v>157.290288</v>
          </cell>
        </row>
        <row r="87">
          <cell r="H87">
            <v>204.91122857142858</v>
          </cell>
        </row>
        <row r="88">
          <cell r="H88">
            <v>205.40035439999994</v>
          </cell>
        </row>
        <row r="89">
          <cell r="H89">
            <v>80.98672319999997</v>
          </cell>
        </row>
        <row r="90">
          <cell r="H90">
            <v>170.607528</v>
          </cell>
        </row>
        <row r="91">
          <cell r="H91">
            <v>180.20752800000002</v>
          </cell>
        </row>
        <row r="92">
          <cell r="H92">
            <v>192.8963544</v>
          </cell>
        </row>
        <row r="94">
          <cell r="H94">
            <v>68.49090240000001</v>
          </cell>
        </row>
        <row r="95">
          <cell r="H95">
            <v>41.1705984</v>
          </cell>
        </row>
        <row r="96">
          <cell r="H96">
            <v>69.640824</v>
          </cell>
        </row>
        <row r="97">
          <cell r="H97">
            <v>140.813966952</v>
          </cell>
        </row>
        <row r="98">
          <cell r="H98">
            <v>141.1985553</v>
          </cell>
        </row>
        <row r="99">
          <cell r="H99">
            <v>140.56986472380953</v>
          </cell>
        </row>
        <row r="100">
          <cell r="H100">
            <v>521.8148256</v>
          </cell>
        </row>
        <row r="101">
          <cell r="H101">
            <v>141.27414000000002</v>
          </cell>
        </row>
        <row r="102">
          <cell r="H102">
            <v>141.27414000000002</v>
          </cell>
        </row>
        <row r="103">
          <cell r="H103">
            <v>92.19616991999999</v>
          </cell>
        </row>
        <row r="104">
          <cell r="H104">
            <v>403.2850144</v>
          </cell>
        </row>
        <row r="105">
          <cell r="H105">
            <v>363.48759520000004</v>
          </cell>
        </row>
        <row r="106">
          <cell r="H106">
            <v>363.48759520000004</v>
          </cell>
        </row>
        <row r="110">
          <cell r="H110">
            <v>246.25588542857142</v>
          </cell>
        </row>
        <row r="111">
          <cell r="H111">
            <v>403.72849315488725</v>
          </cell>
        </row>
        <row r="112">
          <cell r="H112">
            <v>403.72849315488725</v>
          </cell>
        </row>
        <row r="113">
          <cell r="H113">
            <v>403.72849315488725</v>
          </cell>
        </row>
        <row r="114">
          <cell r="H114">
            <v>786.2685826285713</v>
          </cell>
        </row>
        <row r="115">
          <cell r="H115">
            <v>405.9554194285714</v>
          </cell>
        </row>
        <row r="116">
          <cell r="H116">
            <v>697.4936339999999</v>
          </cell>
        </row>
        <row r="117">
          <cell r="H117">
            <v>330.94645028571426</v>
          </cell>
        </row>
        <row r="118">
          <cell r="H118">
            <v>598.5452649428571</v>
          </cell>
        </row>
        <row r="119">
          <cell r="H119">
            <v>355.68176400000004</v>
          </cell>
        </row>
        <row r="121">
          <cell r="H121">
            <v>1100.445218611083</v>
          </cell>
        </row>
        <row r="122">
          <cell r="H122">
            <v>911.4927551999997</v>
          </cell>
        </row>
        <row r="123">
          <cell r="H123">
            <v>544.521832631579</v>
          </cell>
        </row>
        <row r="124">
          <cell r="H124">
            <v>545.2791052631579</v>
          </cell>
        </row>
        <row r="125">
          <cell r="H125">
            <v>544.5039772631579</v>
          </cell>
        </row>
        <row r="126">
          <cell r="H126">
            <v>544.5039772631579</v>
          </cell>
        </row>
        <row r="127">
          <cell r="H127">
            <v>544.6552482887219</v>
          </cell>
        </row>
        <row r="128">
          <cell r="H128">
            <v>694.578028631579</v>
          </cell>
        </row>
        <row r="129">
          <cell r="H129">
            <v>1634.8959263502857</v>
          </cell>
        </row>
        <row r="130">
          <cell r="H130">
            <v>739.4071289999999</v>
          </cell>
        </row>
        <row r="131">
          <cell r="H131">
            <v>494.8638223466666</v>
          </cell>
        </row>
        <row r="132">
          <cell r="H132">
            <v>494.8638223466666</v>
          </cell>
        </row>
        <row r="133">
          <cell r="H133">
            <v>494.8638223466666</v>
          </cell>
        </row>
        <row r="134">
          <cell r="H134">
            <v>494.8638223466666</v>
          </cell>
        </row>
        <row r="135">
          <cell r="H135">
            <v>494.8638223466666</v>
          </cell>
        </row>
        <row r="136">
          <cell r="H136">
            <v>494.8638223466666</v>
          </cell>
        </row>
        <row r="137">
          <cell r="H137">
            <v>332.2866</v>
          </cell>
        </row>
        <row r="138">
          <cell r="H138">
            <v>585.919944</v>
          </cell>
        </row>
        <row r="141">
          <cell r="H141">
            <v>584.2647465263158</v>
          </cell>
        </row>
        <row r="142">
          <cell r="H142">
            <v>584.2647465263158</v>
          </cell>
        </row>
        <row r="143">
          <cell r="H143">
            <v>584.2647465263158</v>
          </cell>
        </row>
        <row r="144">
          <cell r="H144">
            <v>584.2647465263158</v>
          </cell>
        </row>
        <row r="145">
          <cell r="H145">
            <v>269.46284126315794</v>
          </cell>
        </row>
        <row r="146">
          <cell r="H146">
            <v>584.2647465263158</v>
          </cell>
        </row>
        <row r="147">
          <cell r="H147">
            <v>234.10076252631578</v>
          </cell>
        </row>
        <row r="148">
          <cell r="H148">
            <v>937</v>
          </cell>
        </row>
        <row r="149">
          <cell r="H149">
            <v>1028</v>
          </cell>
        </row>
        <row r="150">
          <cell r="H150">
            <v>552.434577263158</v>
          </cell>
        </row>
        <row r="151">
          <cell r="H151">
            <v>164.474592</v>
          </cell>
        </row>
        <row r="152">
          <cell r="H152">
            <v>412.14469052631574</v>
          </cell>
        </row>
        <row r="153">
          <cell r="H153">
            <v>365.07283199999995</v>
          </cell>
        </row>
        <row r="154">
          <cell r="H154">
            <v>416.1046905263157</v>
          </cell>
        </row>
        <row r="155">
          <cell r="H155">
            <v>392.23442105263155</v>
          </cell>
        </row>
        <row r="156">
          <cell r="H156">
            <v>392.238</v>
          </cell>
        </row>
        <row r="157">
          <cell r="H157">
            <v>405.7275452631579</v>
          </cell>
        </row>
        <row r="158">
          <cell r="H158">
            <v>441.4754505263158</v>
          </cell>
        </row>
        <row r="159">
          <cell r="H159">
            <v>190.063752</v>
          </cell>
        </row>
        <row r="160">
          <cell r="H160">
            <v>413.3012505263158</v>
          </cell>
        </row>
        <row r="161">
          <cell r="H161">
            <v>319.9002930526316</v>
          </cell>
        </row>
        <row r="163">
          <cell r="H163">
            <v>441.4754505263158</v>
          </cell>
        </row>
        <row r="164">
          <cell r="H164">
            <v>349.3316252631579</v>
          </cell>
        </row>
        <row r="165">
          <cell r="H165">
            <v>349.3316252631579</v>
          </cell>
        </row>
        <row r="166">
          <cell r="H166">
            <v>335.38209305263155</v>
          </cell>
        </row>
        <row r="167">
          <cell r="H167">
            <v>212.9676105263158</v>
          </cell>
        </row>
        <row r="168">
          <cell r="H168">
            <v>292.603872</v>
          </cell>
        </row>
        <row r="169">
          <cell r="H169">
            <v>416.6103705263158</v>
          </cell>
        </row>
        <row r="170">
          <cell r="H170">
            <v>314.4662505263158</v>
          </cell>
        </row>
        <row r="171">
          <cell r="H171">
            <v>737.1336105263158</v>
          </cell>
        </row>
        <row r="172">
          <cell r="H172">
            <v>377.13913052631585</v>
          </cell>
        </row>
        <row r="173">
          <cell r="H173">
            <v>410.7710505263158</v>
          </cell>
        </row>
        <row r="174">
          <cell r="H174">
            <v>136</v>
          </cell>
        </row>
        <row r="175">
          <cell r="H175">
            <v>71.30688</v>
          </cell>
        </row>
        <row r="176">
          <cell r="H176">
            <v>94.23730800000001</v>
          </cell>
        </row>
        <row r="177">
          <cell r="H177">
            <v>94.23730800000001</v>
          </cell>
        </row>
        <row r="178">
          <cell r="H178">
            <v>172.01904</v>
          </cell>
        </row>
        <row r="179">
          <cell r="H179">
            <v>40.34688</v>
          </cell>
        </row>
        <row r="180">
          <cell r="H180">
            <v>172.01904</v>
          </cell>
        </row>
        <row r="182">
          <cell r="H182">
            <v>100.33926</v>
          </cell>
        </row>
        <row r="183">
          <cell r="H183">
            <v>461.38752</v>
          </cell>
        </row>
        <row r="186">
          <cell r="H186">
            <v>33.189075705263164</v>
          </cell>
        </row>
        <row r="187">
          <cell r="H187">
            <v>53.56690560000001</v>
          </cell>
        </row>
        <row r="188">
          <cell r="H188">
            <v>53.56690560000001</v>
          </cell>
        </row>
        <row r="189">
          <cell r="H189">
            <v>53.56690560000001</v>
          </cell>
        </row>
        <row r="190">
          <cell r="H190">
            <v>33.189075705263164</v>
          </cell>
        </row>
        <row r="191">
          <cell r="H191">
            <v>45</v>
          </cell>
        </row>
        <row r="192">
          <cell r="H192">
            <v>136</v>
          </cell>
        </row>
        <row r="193">
          <cell r="H193">
            <v>59.932891200000014</v>
          </cell>
        </row>
        <row r="194">
          <cell r="H194">
            <v>1028</v>
          </cell>
        </row>
        <row r="196">
          <cell r="H196">
            <v>95.68550399999998</v>
          </cell>
        </row>
        <row r="197">
          <cell r="H197">
            <v>97.46505119999999</v>
          </cell>
        </row>
        <row r="198">
          <cell r="H198">
            <v>60.90985199999999</v>
          </cell>
        </row>
        <row r="200">
          <cell r="H200">
            <v>89.440008</v>
          </cell>
        </row>
        <row r="201">
          <cell r="H201">
            <v>55.7743416</v>
          </cell>
        </row>
        <row r="203">
          <cell r="H203">
            <v>45.1909584</v>
          </cell>
        </row>
        <row r="204">
          <cell r="H204">
            <v>45.1909584</v>
          </cell>
        </row>
        <row r="205">
          <cell r="H205">
            <v>46.746436800000005</v>
          </cell>
        </row>
        <row r="206">
          <cell r="H206">
            <v>73.38957119999999</v>
          </cell>
        </row>
        <row r="208">
          <cell r="H208">
            <v>651.4343040000001</v>
          </cell>
        </row>
        <row r="209">
          <cell r="H209">
            <v>651.4343040000001</v>
          </cell>
        </row>
        <row r="210">
          <cell r="H210">
            <v>487.26192000000003</v>
          </cell>
        </row>
        <row r="213">
          <cell r="H213">
            <v>39.35175452631579</v>
          </cell>
        </row>
        <row r="214">
          <cell r="H214">
            <v>39.360741052631575</v>
          </cell>
        </row>
        <row r="215">
          <cell r="H215">
            <v>131.36265069473686</v>
          </cell>
        </row>
        <row r="216">
          <cell r="H216">
            <v>94.3041208671157</v>
          </cell>
        </row>
        <row r="217">
          <cell r="H217">
            <v>0</v>
          </cell>
        </row>
        <row r="218">
          <cell r="H218">
            <v>104.07064634079993</v>
          </cell>
        </row>
        <row r="221">
          <cell r="H221">
            <v>50.281056</v>
          </cell>
        </row>
        <row r="222">
          <cell r="H222">
            <v>69.52632</v>
          </cell>
        </row>
        <row r="223">
          <cell r="H223">
            <v>89.38631999999998</v>
          </cell>
        </row>
        <row r="225">
          <cell r="H225">
            <v>534.9376905263158</v>
          </cell>
        </row>
        <row r="226">
          <cell r="H226">
            <v>603.3376905263158</v>
          </cell>
        </row>
        <row r="227">
          <cell r="H227">
            <v>680.1922650526317</v>
          </cell>
        </row>
        <row r="229">
          <cell r="H229">
            <v>696.7267065263159</v>
          </cell>
        </row>
        <row r="230">
          <cell r="H230">
            <v>772.4951935999999</v>
          </cell>
        </row>
        <row r="231">
          <cell r="H231">
            <v>394.948608</v>
          </cell>
        </row>
        <row r="232">
          <cell r="H232">
            <v>770.2093280000001</v>
          </cell>
        </row>
        <row r="233">
          <cell r="H233">
            <v>203.093376</v>
          </cell>
        </row>
        <row r="234">
          <cell r="H234">
            <v>682.0745904</v>
          </cell>
        </row>
        <row r="235">
          <cell r="H235">
            <v>88.940016</v>
          </cell>
        </row>
        <row r="236">
          <cell r="H236">
            <v>105.13400159999999</v>
          </cell>
        </row>
        <row r="238">
          <cell r="H238">
            <v>14.196</v>
          </cell>
        </row>
        <row r="239">
          <cell r="H239">
            <v>405</v>
          </cell>
        </row>
      </sheetData>
      <sheetData sheetId="5">
        <row r="11">
          <cell r="F11">
            <v>5.687</v>
          </cell>
        </row>
        <row r="12">
          <cell r="F12">
            <v>4.136</v>
          </cell>
        </row>
        <row r="13">
          <cell r="F13">
            <v>6.721</v>
          </cell>
        </row>
        <row r="14">
          <cell r="F14">
            <v>6.721</v>
          </cell>
        </row>
        <row r="15">
          <cell r="F15">
            <v>6.721</v>
          </cell>
        </row>
        <row r="16">
          <cell r="F16">
            <v>6.204000000000001</v>
          </cell>
        </row>
        <row r="17">
          <cell r="F17">
            <v>4.6530000000000005</v>
          </cell>
        </row>
        <row r="18">
          <cell r="F18">
            <v>10.34</v>
          </cell>
        </row>
        <row r="19">
          <cell r="F19">
            <v>10.34</v>
          </cell>
        </row>
        <row r="20">
          <cell r="F20">
            <v>15.51</v>
          </cell>
        </row>
        <row r="21">
          <cell r="F21">
            <v>10.34</v>
          </cell>
        </row>
        <row r="22">
          <cell r="F22">
            <v>1.5510000000000002</v>
          </cell>
        </row>
        <row r="23">
          <cell r="F23">
            <v>6.721</v>
          </cell>
        </row>
        <row r="24">
          <cell r="F24">
            <v>6.721</v>
          </cell>
        </row>
        <row r="25">
          <cell r="F25">
            <v>8.789</v>
          </cell>
        </row>
        <row r="26">
          <cell r="F26">
            <v>10.34</v>
          </cell>
        </row>
        <row r="27">
          <cell r="F27">
            <v>10.34</v>
          </cell>
        </row>
        <row r="28">
          <cell r="F28">
            <v>18.095</v>
          </cell>
        </row>
        <row r="29">
          <cell r="F29">
            <v>10.34</v>
          </cell>
        </row>
        <row r="30">
          <cell r="F30">
            <v>5.17</v>
          </cell>
        </row>
        <row r="31">
          <cell r="F31">
            <v>5.17</v>
          </cell>
        </row>
        <row r="33">
          <cell r="F33">
            <v>20.68</v>
          </cell>
        </row>
        <row r="36">
          <cell r="F36">
            <v>10.34</v>
          </cell>
        </row>
        <row r="37">
          <cell r="F37">
            <v>20.68</v>
          </cell>
        </row>
        <row r="39">
          <cell r="F39">
            <v>31.02</v>
          </cell>
        </row>
        <row r="40">
          <cell r="F40">
            <v>31.02</v>
          </cell>
        </row>
        <row r="41">
          <cell r="F41">
            <v>31.02</v>
          </cell>
        </row>
        <row r="42">
          <cell r="F42">
            <v>31.02</v>
          </cell>
        </row>
        <row r="43">
          <cell r="F43">
            <v>31.02</v>
          </cell>
        </row>
        <row r="44">
          <cell r="F44">
            <v>15.51</v>
          </cell>
        </row>
        <row r="45">
          <cell r="F45">
            <v>9.306000000000001</v>
          </cell>
        </row>
        <row r="46">
          <cell r="F46">
            <v>15.51</v>
          </cell>
        </row>
        <row r="47">
          <cell r="F47">
            <v>15.51</v>
          </cell>
        </row>
        <row r="48">
          <cell r="F48">
            <v>15.51</v>
          </cell>
        </row>
        <row r="49">
          <cell r="F49">
            <v>15.51</v>
          </cell>
        </row>
        <row r="50">
          <cell r="F50">
            <v>62.04</v>
          </cell>
        </row>
        <row r="51">
          <cell r="F51">
            <v>62.04</v>
          </cell>
        </row>
        <row r="52">
          <cell r="F52">
            <v>6.721</v>
          </cell>
        </row>
        <row r="53">
          <cell r="F53">
            <v>62.04</v>
          </cell>
        </row>
        <row r="54">
          <cell r="F54">
            <v>6.721</v>
          </cell>
        </row>
        <row r="55">
          <cell r="F55">
            <v>21.197</v>
          </cell>
        </row>
        <row r="56">
          <cell r="F56">
            <v>31.02</v>
          </cell>
        </row>
        <row r="58">
          <cell r="F58">
            <v>15.72</v>
          </cell>
        </row>
        <row r="59">
          <cell r="F59">
            <v>4.192</v>
          </cell>
        </row>
        <row r="60">
          <cell r="F60">
            <v>4.716</v>
          </cell>
        </row>
        <row r="61">
          <cell r="F61">
            <v>4.192</v>
          </cell>
        </row>
        <row r="62">
          <cell r="F62">
            <v>5.24</v>
          </cell>
        </row>
        <row r="63">
          <cell r="F63">
            <v>5.24</v>
          </cell>
        </row>
        <row r="64">
          <cell r="F64">
            <v>4.192</v>
          </cell>
        </row>
        <row r="66">
          <cell r="F66">
            <v>19.912</v>
          </cell>
        </row>
        <row r="67">
          <cell r="F67">
            <v>62.88</v>
          </cell>
        </row>
        <row r="68">
          <cell r="F68">
            <v>15.72</v>
          </cell>
        </row>
        <row r="69">
          <cell r="F69">
            <v>11.004000000000001</v>
          </cell>
        </row>
        <row r="70">
          <cell r="F70">
            <v>11.004000000000001</v>
          </cell>
        </row>
        <row r="71">
          <cell r="F71">
            <v>31.44</v>
          </cell>
        </row>
        <row r="72">
          <cell r="F72">
            <v>62.88</v>
          </cell>
        </row>
        <row r="73">
          <cell r="F73">
            <v>22.008000000000003</v>
          </cell>
        </row>
        <row r="74">
          <cell r="F74">
            <v>7.336</v>
          </cell>
        </row>
        <row r="75">
          <cell r="F75">
            <v>5.24</v>
          </cell>
        </row>
        <row r="76">
          <cell r="F76">
            <v>7.86</v>
          </cell>
        </row>
        <row r="77">
          <cell r="F77">
            <v>16.244</v>
          </cell>
        </row>
        <row r="78">
          <cell r="F78">
            <v>34.584</v>
          </cell>
        </row>
        <row r="79">
          <cell r="F79">
            <v>15.72</v>
          </cell>
        </row>
        <row r="80">
          <cell r="F80">
            <v>31.44</v>
          </cell>
        </row>
        <row r="81">
          <cell r="F81">
            <v>62.88</v>
          </cell>
        </row>
        <row r="82">
          <cell r="F82">
            <v>15.72</v>
          </cell>
        </row>
        <row r="83">
          <cell r="F83">
            <v>15.72</v>
          </cell>
        </row>
        <row r="84">
          <cell r="F84">
            <v>125.76</v>
          </cell>
        </row>
        <row r="85">
          <cell r="F85">
            <v>20.96</v>
          </cell>
        </row>
        <row r="86">
          <cell r="F86">
            <v>28.82</v>
          </cell>
        </row>
        <row r="87">
          <cell r="F87">
            <v>15.72</v>
          </cell>
        </row>
        <row r="89">
          <cell r="F89">
            <v>31.02</v>
          </cell>
        </row>
        <row r="90">
          <cell r="F90">
            <v>31.02</v>
          </cell>
        </row>
        <row r="91">
          <cell r="F91">
            <v>31.02</v>
          </cell>
        </row>
        <row r="92">
          <cell r="F92">
            <v>18.095</v>
          </cell>
        </row>
        <row r="93">
          <cell r="F93">
            <v>18.095</v>
          </cell>
        </row>
        <row r="94">
          <cell r="F94">
            <v>18.095</v>
          </cell>
        </row>
        <row r="95">
          <cell r="F95">
            <v>31.02</v>
          </cell>
        </row>
        <row r="97">
          <cell r="F97">
            <v>4.136</v>
          </cell>
        </row>
        <row r="98">
          <cell r="F98">
            <v>4.136</v>
          </cell>
        </row>
        <row r="99">
          <cell r="F99">
            <v>10.34</v>
          </cell>
        </row>
        <row r="100">
          <cell r="F100">
            <v>18.095</v>
          </cell>
        </row>
        <row r="101">
          <cell r="F101">
            <v>18.095</v>
          </cell>
        </row>
        <row r="102">
          <cell r="F102">
            <v>5.17</v>
          </cell>
        </row>
        <row r="103">
          <cell r="F103">
            <v>15.51</v>
          </cell>
        </row>
        <row r="104">
          <cell r="F104">
            <v>18.095</v>
          </cell>
        </row>
        <row r="105">
          <cell r="F105">
            <v>18.095</v>
          </cell>
        </row>
        <row r="106">
          <cell r="F106">
            <v>18.095</v>
          </cell>
        </row>
        <row r="107">
          <cell r="F107">
            <v>24.299</v>
          </cell>
        </row>
        <row r="108">
          <cell r="F108">
            <v>9.306000000000001</v>
          </cell>
        </row>
        <row r="109">
          <cell r="F109">
            <v>9.306000000000001</v>
          </cell>
        </row>
        <row r="110">
          <cell r="F110">
            <v>9.306000000000001</v>
          </cell>
        </row>
        <row r="113">
          <cell r="F113">
            <v>46.53</v>
          </cell>
        </row>
        <row r="114">
          <cell r="F114">
            <v>26.884</v>
          </cell>
        </row>
        <row r="115">
          <cell r="F115">
            <v>26.884</v>
          </cell>
        </row>
        <row r="116">
          <cell r="F116">
            <v>26.884</v>
          </cell>
        </row>
        <row r="117">
          <cell r="F117">
            <v>124.08</v>
          </cell>
        </row>
        <row r="118">
          <cell r="F118">
            <v>31.02</v>
          </cell>
        </row>
        <row r="119">
          <cell r="F119">
            <v>62.04</v>
          </cell>
        </row>
        <row r="120">
          <cell r="F120">
            <v>20.68</v>
          </cell>
        </row>
        <row r="121">
          <cell r="F121">
            <v>124.08</v>
          </cell>
        </row>
        <row r="122">
          <cell r="F122">
            <v>103.4</v>
          </cell>
        </row>
        <row r="124">
          <cell r="F124">
            <v>103.4</v>
          </cell>
        </row>
        <row r="125">
          <cell r="F125">
            <v>57.904</v>
          </cell>
        </row>
        <row r="126">
          <cell r="F126">
            <v>23.265</v>
          </cell>
        </row>
        <row r="127">
          <cell r="F127">
            <v>23.265</v>
          </cell>
        </row>
        <row r="128">
          <cell r="F128">
            <v>31.02</v>
          </cell>
        </row>
        <row r="129">
          <cell r="F129">
            <v>31.02</v>
          </cell>
        </row>
        <row r="130">
          <cell r="F130">
            <v>31.02</v>
          </cell>
        </row>
        <row r="131">
          <cell r="F131">
            <v>31.02</v>
          </cell>
        </row>
        <row r="132">
          <cell r="F132">
            <v>113.74000000000001</v>
          </cell>
        </row>
        <row r="133">
          <cell r="F133">
            <v>10.34</v>
          </cell>
        </row>
        <row r="134">
          <cell r="F134">
            <v>7.755</v>
          </cell>
        </row>
        <row r="135">
          <cell r="F135">
            <v>7.755</v>
          </cell>
        </row>
        <row r="136">
          <cell r="F136">
            <v>7.755</v>
          </cell>
        </row>
        <row r="137">
          <cell r="F137">
            <v>7.755</v>
          </cell>
        </row>
        <row r="138">
          <cell r="F138">
            <v>7.755</v>
          </cell>
        </row>
        <row r="139">
          <cell r="F139">
            <v>7.755</v>
          </cell>
        </row>
        <row r="140">
          <cell r="F140">
            <v>31.02</v>
          </cell>
        </row>
        <row r="141">
          <cell r="F141">
            <v>62.04</v>
          </cell>
        </row>
        <row r="144">
          <cell r="F144">
            <v>78.84</v>
          </cell>
        </row>
        <row r="145">
          <cell r="F145">
            <v>78.84</v>
          </cell>
        </row>
        <row r="146">
          <cell r="F146">
            <v>78.84</v>
          </cell>
        </row>
        <row r="147">
          <cell r="F147">
            <v>78.84</v>
          </cell>
        </row>
        <row r="148">
          <cell r="F148">
            <v>13.14</v>
          </cell>
        </row>
        <row r="149">
          <cell r="F149">
            <v>78.84</v>
          </cell>
        </row>
        <row r="150">
          <cell r="F150">
            <v>33.58</v>
          </cell>
        </row>
        <row r="151">
          <cell r="F151">
            <v>58.4</v>
          </cell>
        </row>
        <row r="152">
          <cell r="F152">
            <v>58.4</v>
          </cell>
        </row>
        <row r="153">
          <cell r="F153">
            <v>44.53</v>
          </cell>
        </row>
        <row r="154">
          <cell r="F154">
            <v>18.98</v>
          </cell>
        </row>
        <row r="155">
          <cell r="F155">
            <v>25.55</v>
          </cell>
        </row>
        <row r="156">
          <cell r="F156">
            <v>58.4</v>
          </cell>
        </row>
        <row r="157">
          <cell r="F157">
            <v>25.55</v>
          </cell>
        </row>
        <row r="158">
          <cell r="F158">
            <v>91.25</v>
          </cell>
        </row>
        <row r="159">
          <cell r="F159">
            <v>91.25</v>
          </cell>
        </row>
        <row r="160">
          <cell r="F160">
            <v>69.35</v>
          </cell>
        </row>
        <row r="161">
          <cell r="F161">
            <v>87.6</v>
          </cell>
        </row>
        <row r="162">
          <cell r="F162">
            <v>40.879999999999995</v>
          </cell>
        </row>
        <row r="163">
          <cell r="F163">
            <v>29.2</v>
          </cell>
        </row>
        <row r="164">
          <cell r="F164">
            <v>40.879999999999995</v>
          </cell>
        </row>
        <row r="166">
          <cell r="F166">
            <v>87.6</v>
          </cell>
        </row>
        <row r="167">
          <cell r="F167">
            <v>43.8</v>
          </cell>
        </row>
        <row r="168">
          <cell r="F168">
            <v>43.8</v>
          </cell>
        </row>
        <row r="169">
          <cell r="F169">
            <v>40.879999999999995</v>
          </cell>
        </row>
        <row r="170">
          <cell r="F170">
            <v>36.5</v>
          </cell>
        </row>
        <row r="171">
          <cell r="F171">
            <v>40.879999999999995</v>
          </cell>
        </row>
        <row r="172">
          <cell r="F172">
            <v>76.64999999999999</v>
          </cell>
        </row>
        <row r="173">
          <cell r="F173">
            <v>62.05</v>
          </cell>
        </row>
        <row r="174">
          <cell r="F174">
            <v>62.05</v>
          </cell>
        </row>
        <row r="175">
          <cell r="F175">
            <v>29.2</v>
          </cell>
        </row>
        <row r="176">
          <cell r="F176">
            <v>87.6</v>
          </cell>
        </row>
        <row r="178">
          <cell r="F178">
            <v>15.2</v>
          </cell>
        </row>
        <row r="179">
          <cell r="F179">
            <v>31.92</v>
          </cell>
        </row>
        <row r="180">
          <cell r="F180">
            <v>31.92</v>
          </cell>
        </row>
        <row r="181">
          <cell r="F181">
            <v>26.6</v>
          </cell>
        </row>
        <row r="182">
          <cell r="F182">
            <v>15.2</v>
          </cell>
        </row>
        <row r="183">
          <cell r="F183">
            <v>26.6</v>
          </cell>
        </row>
        <row r="185">
          <cell r="F185">
            <v>30.4</v>
          </cell>
        </row>
        <row r="186">
          <cell r="F186">
            <v>60.8</v>
          </cell>
        </row>
        <row r="189">
          <cell r="F189">
            <v>3.339</v>
          </cell>
        </row>
        <row r="190">
          <cell r="F190">
            <v>5.724</v>
          </cell>
        </row>
        <row r="191">
          <cell r="F191">
            <v>5.724</v>
          </cell>
        </row>
        <row r="192">
          <cell r="F192">
            <v>5.724</v>
          </cell>
        </row>
        <row r="193">
          <cell r="F193">
            <v>3.339</v>
          </cell>
        </row>
        <row r="194">
          <cell r="F194">
            <v>5.724</v>
          </cell>
        </row>
        <row r="195">
          <cell r="C195">
            <v>15</v>
          </cell>
        </row>
        <row r="196">
          <cell r="F196">
            <v>4.293</v>
          </cell>
        </row>
        <row r="197">
          <cell r="F197">
            <v>5.724</v>
          </cell>
        </row>
        <row r="199">
          <cell r="F199">
            <v>35.16</v>
          </cell>
        </row>
        <row r="200">
          <cell r="F200">
            <v>32.522999999999996</v>
          </cell>
        </row>
        <row r="201">
          <cell r="F201">
            <v>17.58</v>
          </cell>
        </row>
        <row r="203">
          <cell r="F203">
            <v>33.695</v>
          </cell>
        </row>
        <row r="204">
          <cell r="F204">
            <v>18.166</v>
          </cell>
        </row>
        <row r="206">
          <cell r="F206">
            <v>7.911</v>
          </cell>
        </row>
        <row r="207">
          <cell r="F207">
            <v>7.911</v>
          </cell>
        </row>
        <row r="208">
          <cell r="F208">
            <v>8.497</v>
          </cell>
        </row>
        <row r="209">
          <cell r="F209">
            <v>25.197999999999997</v>
          </cell>
        </row>
        <row r="211">
          <cell r="F211">
            <v>59.16</v>
          </cell>
        </row>
        <row r="212">
          <cell r="F212">
            <v>59.16</v>
          </cell>
        </row>
        <row r="213">
          <cell r="F213">
            <v>49.3</v>
          </cell>
        </row>
        <row r="216">
          <cell r="F216">
            <v>10.01</v>
          </cell>
        </row>
        <row r="217">
          <cell r="F217">
            <v>9.1</v>
          </cell>
        </row>
        <row r="218">
          <cell r="F218">
            <v>31.85</v>
          </cell>
        </row>
        <row r="219">
          <cell r="F219">
            <v>26.39</v>
          </cell>
        </row>
        <row r="221">
          <cell r="F221">
            <v>31.85</v>
          </cell>
        </row>
        <row r="224">
          <cell r="F224">
            <v>5.24</v>
          </cell>
        </row>
        <row r="225">
          <cell r="F225">
            <v>6.550000000000001</v>
          </cell>
        </row>
        <row r="226">
          <cell r="F226">
            <v>6.550000000000001</v>
          </cell>
        </row>
        <row r="228">
          <cell r="F228">
            <v>54.6</v>
          </cell>
        </row>
        <row r="229">
          <cell r="F229">
            <v>54.6</v>
          </cell>
        </row>
        <row r="230">
          <cell r="F230">
            <v>54.6</v>
          </cell>
        </row>
        <row r="232">
          <cell r="F232">
            <v>85.39999999999999</v>
          </cell>
        </row>
        <row r="233">
          <cell r="F233">
            <v>85.39999999999999</v>
          </cell>
        </row>
        <row r="234">
          <cell r="F234">
            <v>68.32</v>
          </cell>
        </row>
        <row r="235">
          <cell r="F235">
            <v>76.86</v>
          </cell>
        </row>
        <row r="236">
          <cell r="F236">
            <v>51.24</v>
          </cell>
        </row>
        <row r="237">
          <cell r="F237">
            <v>35.441</v>
          </cell>
        </row>
        <row r="238">
          <cell r="F238">
            <v>29.89</v>
          </cell>
        </row>
        <row r="239">
          <cell r="F239">
            <v>2.989</v>
          </cell>
        </row>
        <row r="241">
          <cell r="F241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.накл"/>
      <sheetName val="Накладные"/>
      <sheetName val="тариф"/>
      <sheetName val="Износ бак  хим серол"/>
      <sheetName val="бак. отдел МЗ"/>
      <sheetName val="оплата "/>
      <sheetName val="ЕСН"/>
      <sheetName val="расценки"/>
      <sheetName val="хим.отделМЗ"/>
      <sheetName val="сер.отделМЗ"/>
      <sheetName val="по факту прейскуранту"/>
    </sheetNames>
    <sheetDataSet>
      <sheetData sheetId="5">
        <row r="165">
          <cell r="F165">
            <v>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zoomScale="75" zoomScaleNormal="75" zoomScalePageLayoutView="0" workbookViewId="0" topLeftCell="A260">
      <selection activeCell="D265" sqref="D265:D268"/>
    </sheetView>
  </sheetViews>
  <sheetFormatPr defaultColWidth="9.140625" defaultRowHeight="15"/>
  <cols>
    <col min="1" max="1" width="62.421875" style="0" customWidth="1"/>
    <col min="2" max="2" width="21.28125" style="0" customWidth="1"/>
    <col min="3" max="3" width="17.57421875" style="0" customWidth="1"/>
    <col min="4" max="4" width="20.28125" style="0" customWidth="1"/>
  </cols>
  <sheetData>
    <row r="1" spans="1:4" ht="14.25">
      <c r="A1" s="159" t="s">
        <v>256</v>
      </c>
      <c r="B1" s="160"/>
      <c r="C1" s="160"/>
      <c r="D1" s="160"/>
    </row>
    <row r="2" spans="1:4" ht="15">
      <c r="A2" s="161" t="s">
        <v>260</v>
      </c>
      <c r="B2" s="161"/>
      <c r="C2" s="161"/>
      <c r="D2" s="161"/>
    </row>
    <row r="3" spans="1:4" ht="96" customHeight="1">
      <c r="A3" s="25" t="s">
        <v>795</v>
      </c>
      <c r="B3" s="25" t="s">
        <v>246</v>
      </c>
      <c r="C3" s="25" t="s">
        <v>0</v>
      </c>
      <c r="D3" s="25" t="s">
        <v>257</v>
      </c>
    </row>
    <row r="4" spans="1:4" ht="15">
      <c r="A4" s="20">
        <v>1</v>
      </c>
      <c r="B4" s="20">
        <v>3</v>
      </c>
      <c r="C4" s="20">
        <v>4</v>
      </c>
      <c r="D4" s="20">
        <v>5</v>
      </c>
    </row>
    <row r="5" spans="1:4" ht="15" customHeight="1">
      <c r="A5" s="162" t="s">
        <v>145</v>
      </c>
      <c r="B5" s="163"/>
      <c r="C5" s="163"/>
      <c r="D5" s="163"/>
    </row>
    <row r="6" spans="1:4" ht="16.5" customHeight="1">
      <c r="A6" s="3" t="s">
        <v>2</v>
      </c>
      <c r="B6" s="21">
        <f>'оплата '!F9</f>
        <v>19.623534788285767</v>
      </c>
      <c r="C6" s="21">
        <v>1.87</v>
      </c>
      <c r="D6" s="21">
        <f aca="true" t="shared" si="0" ref="D6:D17">B6*C6</f>
        <v>36.69601005409439</v>
      </c>
    </row>
    <row r="7" spans="1:4" ht="33" customHeight="1">
      <c r="A7" s="3" t="s">
        <v>442</v>
      </c>
      <c r="B7" s="21">
        <f>'оплата '!F10</f>
        <v>19.623534788285767</v>
      </c>
      <c r="C7" s="21">
        <v>1.87</v>
      </c>
      <c r="D7" s="21">
        <f t="shared" si="0"/>
        <v>36.69601005409439</v>
      </c>
    </row>
    <row r="8" spans="1:4" ht="33" customHeight="1">
      <c r="A8" s="3" t="s">
        <v>390</v>
      </c>
      <c r="B8" s="21">
        <f>'оплата '!F11</f>
        <v>6.356318877075172</v>
      </c>
      <c r="C8" s="21">
        <v>1.87</v>
      </c>
      <c r="D8" s="21">
        <f t="shared" si="0"/>
        <v>11.886316300130574</v>
      </c>
    </row>
    <row r="9" spans="1:4" ht="17.25" customHeight="1">
      <c r="A9" s="3" t="s">
        <v>271</v>
      </c>
      <c r="B9" s="21">
        <f>'оплата '!F12</f>
        <v>6.356318877075172</v>
      </c>
      <c r="C9" s="21">
        <v>1.87</v>
      </c>
      <c r="D9" s="21">
        <f t="shared" si="0"/>
        <v>11.886316300130574</v>
      </c>
    </row>
    <row r="10" spans="1:4" ht="30.75">
      <c r="A10" s="3" t="s">
        <v>349</v>
      </c>
      <c r="B10" s="21">
        <f>'оплата '!F13</f>
        <v>52.47162562954673</v>
      </c>
      <c r="C10" s="21">
        <v>1.87</v>
      </c>
      <c r="D10" s="21">
        <f t="shared" si="0"/>
        <v>98.12193992725238</v>
      </c>
    </row>
    <row r="11" spans="1:4" ht="15">
      <c r="A11" s="3" t="s">
        <v>348</v>
      </c>
      <c r="B11" s="21">
        <f>'оплата '!F14</f>
        <v>20.050133370639806</v>
      </c>
      <c r="C11" s="21">
        <v>1.87</v>
      </c>
      <c r="D11" s="21">
        <f t="shared" si="0"/>
        <v>37.49374940309644</v>
      </c>
    </row>
    <row r="12" spans="1:4" ht="17.25" customHeight="1">
      <c r="A12" s="3" t="s">
        <v>3</v>
      </c>
      <c r="B12" s="21">
        <f>'оплата '!F15</f>
        <v>105.36984984144748</v>
      </c>
      <c r="C12" s="21">
        <v>1.87</v>
      </c>
      <c r="D12" s="21">
        <f t="shared" si="0"/>
        <v>197.0416192035068</v>
      </c>
    </row>
    <row r="13" spans="1:4" ht="17.25" customHeight="1">
      <c r="A13" s="3" t="s">
        <v>89</v>
      </c>
      <c r="B13" s="21">
        <f>'оплата '!F16</f>
        <v>52.47162562954673</v>
      </c>
      <c r="C13" s="21">
        <v>1.87</v>
      </c>
      <c r="D13" s="21">
        <f t="shared" si="0"/>
        <v>98.12193992725238</v>
      </c>
    </row>
    <row r="14" spans="1:4" ht="15.75" customHeight="1">
      <c r="A14" s="3" t="s">
        <v>290</v>
      </c>
      <c r="B14" s="21">
        <f>'оплата '!F17</f>
        <v>18.770337623577692</v>
      </c>
      <c r="C14" s="21">
        <v>1.87</v>
      </c>
      <c r="D14" s="21">
        <f t="shared" si="0"/>
        <v>35.100531356090286</v>
      </c>
    </row>
    <row r="15" spans="1:4" ht="15.75" customHeight="1">
      <c r="A15" s="3" t="s">
        <v>291</v>
      </c>
      <c r="B15" s="21">
        <f>'оплата '!F18</f>
        <v>5.545781570602499</v>
      </c>
      <c r="C15" s="21">
        <v>1.87</v>
      </c>
      <c r="D15" s="21">
        <f t="shared" si="0"/>
        <v>10.370611537026674</v>
      </c>
    </row>
    <row r="16" spans="1:4" ht="15.75" customHeight="1">
      <c r="A16" s="3" t="s">
        <v>443</v>
      </c>
      <c r="B16" s="21">
        <f>'оплата '!F19</f>
        <v>26.235812814773364</v>
      </c>
      <c r="C16" s="21">
        <v>1.87</v>
      </c>
      <c r="D16" s="21">
        <f t="shared" si="0"/>
        <v>49.06096996362619</v>
      </c>
    </row>
    <row r="17" spans="1:4" ht="15.75" customHeight="1">
      <c r="A17" s="3" t="s">
        <v>292</v>
      </c>
      <c r="B17" s="21">
        <f>'оплата '!F20</f>
        <v>18.770337623577692</v>
      </c>
      <c r="C17" s="21">
        <v>1.87</v>
      </c>
      <c r="D17" s="21">
        <f t="shared" si="0"/>
        <v>35.100531356090286</v>
      </c>
    </row>
    <row r="18" spans="1:4" ht="15">
      <c r="A18" s="162" t="s">
        <v>4</v>
      </c>
      <c r="B18" s="164"/>
      <c r="C18" s="164"/>
      <c r="D18" s="164"/>
    </row>
    <row r="19" spans="1:4" ht="28.5" customHeight="1">
      <c r="A19" s="22" t="s">
        <v>407</v>
      </c>
      <c r="B19" s="27">
        <f>'оплата '!F22</f>
        <v>38.820470994217494</v>
      </c>
      <c r="C19" s="130">
        <v>1.87</v>
      </c>
      <c r="D19" s="27">
        <f>B19*C19</f>
        <v>72.59428075918672</v>
      </c>
    </row>
    <row r="20" spans="1:4" ht="28.5" customHeight="1">
      <c r="A20" s="3" t="s">
        <v>406</v>
      </c>
      <c r="B20" s="27">
        <f>'оплата '!F23</f>
        <v>42.23325965304981</v>
      </c>
      <c r="C20" s="130">
        <v>1.87</v>
      </c>
      <c r="D20" s="27">
        <f>B20*C20</f>
        <v>78.97619555120315</v>
      </c>
    </row>
    <row r="21" spans="1:4" ht="28.5" customHeight="1">
      <c r="A21" s="3" t="s">
        <v>327</v>
      </c>
      <c r="B21" s="27">
        <f>'оплата '!F24</f>
        <v>26.235812814773364</v>
      </c>
      <c r="C21" s="130">
        <v>1.87</v>
      </c>
      <c r="D21" s="27">
        <f>B21*C21</f>
        <v>49.06096996362619</v>
      </c>
    </row>
    <row r="22" spans="1:4" ht="14.25" customHeight="1">
      <c r="A22" s="3" t="s">
        <v>5</v>
      </c>
      <c r="B22" s="27">
        <f>'оплата '!F25</f>
        <v>16.210746129453458</v>
      </c>
      <c r="C22" s="130">
        <v>1.87</v>
      </c>
      <c r="D22" s="27">
        <f>B22*C22</f>
        <v>30.31409526207797</v>
      </c>
    </row>
    <row r="23" spans="1:4" ht="15">
      <c r="A23" s="162" t="s">
        <v>6</v>
      </c>
      <c r="B23" s="164"/>
      <c r="C23" s="164"/>
      <c r="D23" s="164"/>
    </row>
    <row r="24" spans="1:4" ht="18" customHeight="1">
      <c r="A24" s="3" t="s">
        <v>7</v>
      </c>
      <c r="B24" s="27">
        <f>'оплата '!F27</f>
        <v>26.235812814773364</v>
      </c>
      <c r="C24" s="21">
        <v>1.87</v>
      </c>
      <c r="D24" s="27">
        <f>B24*C24</f>
        <v>49.06096996362619</v>
      </c>
    </row>
    <row r="25" spans="1:4" ht="37.5" customHeight="1">
      <c r="A25" s="3" t="s">
        <v>93</v>
      </c>
      <c r="B25" s="27">
        <f>'оплата '!F28</f>
        <v>21.32992911770192</v>
      </c>
      <c r="C25" s="21">
        <v>1.87</v>
      </c>
      <c r="D25" s="27">
        <f>B25*C25</f>
        <v>39.88696745010259</v>
      </c>
    </row>
    <row r="26" spans="1:4" ht="35.25" customHeight="1">
      <c r="A26" s="3" t="s">
        <v>94</v>
      </c>
      <c r="B26" s="27">
        <f>'оплата '!F29</f>
        <v>21.32992911770192</v>
      </c>
      <c r="C26" s="21">
        <v>1.87</v>
      </c>
      <c r="D26" s="27">
        <f>B26*C26</f>
        <v>39.88696745010259</v>
      </c>
    </row>
    <row r="27" spans="1:4" ht="18" customHeight="1">
      <c r="A27" s="3" t="s">
        <v>95</v>
      </c>
      <c r="B27" s="27">
        <f>'оплата '!F30</f>
        <v>26.235812814773364</v>
      </c>
      <c r="C27" s="21">
        <v>1.87</v>
      </c>
      <c r="D27" s="27">
        <f>B27*C27</f>
        <v>49.06096996362619</v>
      </c>
    </row>
    <row r="28" spans="1:4" ht="18" customHeight="1">
      <c r="A28" s="3" t="s">
        <v>96</v>
      </c>
      <c r="B28" s="27">
        <f>'оплата '!F31</f>
        <v>52.47162562954673</v>
      </c>
      <c r="C28" s="21">
        <v>1.87</v>
      </c>
      <c r="D28" s="27">
        <f>B28*C28</f>
        <v>98.12193992725238</v>
      </c>
    </row>
    <row r="29" spans="1:4" ht="15">
      <c r="A29" s="3" t="s">
        <v>8</v>
      </c>
      <c r="B29" s="27">
        <f>'оплата '!F32</f>
        <v>106.6496455885096</v>
      </c>
      <c r="C29" s="21">
        <v>1.87</v>
      </c>
      <c r="D29" s="27">
        <f aca="true" t="shared" si="1" ref="D29:D75">B29*C29</f>
        <v>199.43483725051297</v>
      </c>
    </row>
    <row r="30" spans="1:4" ht="18" customHeight="1">
      <c r="A30" s="3" t="s">
        <v>9</v>
      </c>
      <c r="B30" s="27">
        <f>'оплата '!F33</f>
        <v>127.97957470621152</v>
      </c>
      <c r="C30" s="21">
        <v>1.87</v>
      </c>
      <c r="D30" s="27">
        <f t="shared" si="1"/>
        <v>239.32180470061556</v>
      </c>
    </row>
    <row r="31" spans="1:4" ht="17.25" customHeight="1">
      <c r="A31" s="3" t="s">
        <v>387</v>
      </c>
      <c r="B31" s="27">
        <f>'оплата '!F34</f>
        <v>37.540675247155384</v>
      </c>
      <c r="C31" s="21">
        <v>1.87</v>
      </c>
      <c r="D31" s="27">
        <f t="shared" si="1"/>
        <v>70.20106271218057</v>
      </c>
    </row>
    <row r="32" spans="1:4" ht="17.25" customHeight="1">
      <c r="A32" s="3" t="s">
        <v>11</v>
      </c>
      <c r="B32" s="27">
        <f>'оплата '!F35</f>
        <v>106.6496455885096</v>
      </c>
      <c r="C32" s="21">
        <v>1.87</v>
      </c>
      <c r="D32" s="27">
        <f t="shared" si="1"/>
        <v>199.43483725051297</v>
      </c>
    </row>
    <row r="33" spans="1:4" ht="17.25" customHeight="1">
      <c r="A33" s="3" t="s">
        <v>12</v>
      </c>
      <c r="B33" s="27">
        <f>'оплата '!F36</f>
        <v>42.65985823540384</v>
      </c>
      <c r="C33" s="21">
        <v>1.87</v>
      </c>
      <c r="D33" s="27">
        <f t="shared" si="1"/>
        <v>79.77393490020518</v>
      </c>
    </row>
    <row r="34" spans="1:4" ht="18" customHeight="1">
      <c r="A34" s="3" t="s">
        <v>13</v>
      </c>
      <c r="B34" s="27">
        <f>'оплата '!F37</f>
        <v>76.78774482372691</v>
      </c>
      <c r="C34" s="21">
        <v>1.87</v>
      </c>
      <c r="D34" s="27">
        <f t="shared" si="1"/>
        <v>143.59308282036932</v>
      </c>
    </row>
    <row r="35" spans="1:4" ht="16.5" customHeight="1">
      <c r="A35" s="3" t="s">
        <v>14</v>
      </c>
      <c r="B35" s="27">
        <f>'оплата '!F38</f>
        <v>51.19182988248461</v>
      </c>
      <c r="C35" s="21">
        <v>1.87</v>
      </c>
      <c r="D35" s="27">
        <f t="shared" si="1"/>
        <v>95.72872188024623</v>
      </c>
    </row>
    <row r="36" spans="1:4" ht="15.75" customHeight="1">
      <c r="A36" s="3" t="s">
        <v>18</v>
      </c>
      <c r="B36" s="27">
        <f>'оплата '!F39</f>
        <v>33.70128800596903</v>
      </c>
      <c r="C36" s="21">
        <v>1.87</v>
      </c>
      <c r="D36" s="27">
        <f t="shared" si="1"/>
        <v>63.0214085711621</v>
      </c>
    </row>
    <row r="37" spans="1:4" ht="19.5" customHeight="1">
      <c r="A37" s="3" t="s">
        <v>19</v>
      </c>
      <c r="B37" s="27">
        <f>'оплата '!F40</f>
        <v>14.930950382391345</v>
      </c>
      <c r="C37" s="21">
        <v>1.87</v>
      </c>
      <c r="D37" s="27">
        <f t="shared" si="1"/>
        <v>27.920877215071815</v>
      </c>
    </row>
    <row r="38" spans="1:4" ht="15.75" customHeight="1">
      <c r="A38" s="3" t="s">
        <v>26</v>
      </c>
      <c r="B38" s="27">
        <f>'оплата '!F41</f>
        <v>23.46292202947211</v>
      </c>
      <c r="C38" s="21">
        <v>1.87</v>
      </c>
      <c r="D38" s="27">
        <f t="shared" si="1"/>
        <v>43.87566419511285</v>
      </c>
    </row>
    <row r="39" spans="1:4" ht="15.75" customHeight="1">
      <c r="A39" s="3" t="s">
        <v>27</v>
      </c>
      <c r="B39" s="27">
        <f>'оплата '!F42</f>
        <v>44.792851147174034</v>
      </c>
      <c r="C39" s="21">
        <v>1.87</v>
      </c>
      <c r="D39" s="27">
        <f t="shared" si="1"/>
        <v>83.76263164521545</v>
      </c>
    </row>
    <row r="40" spans="1:4" ht="15.75" customHeight="1">
      <c r="A40" s="3" t="s">
        <v>28</v>
      </c>
      <c r="B40" s="27">
        <f>'оплата '!F43</f>
        <v>43.939653982465956</v>
      </c>
      <c r="C40" s="21">
        <v>1.87</v>
      </c>
      <c r="D40" s="27">
        <f t="shared" si="1"/>
        <v>82.16715294721133</v>
      </c>
    </row>
    <row r="41" spans="1:4" ht="17.25" customHeight="1">
      <c r="A41" s="3" t="s">
        <v>29</v>
      </c>
      <c r="B41" s="27">
        <f>'оплата '!F44</f>
        <v>119.44760305913076</v>
      </c>
      <c r="C41" s="21">
        <v>1.87</v>
      </c>
      <c r="D41" s="27">
        <f t="shared" si="1"/>
        <v>223.36701772057452</v>
      </c>
    </row>
    <row r="42" spans="1:4" ht="15.75" customHeight="1">
      <c r="A42" s="3" t="s">
        <v>34</v>
      </c>
      <c r="B42" s="27">
        <f>'оплата '!F45</f>
        <v>37.540675247155384</v>
      </c>
      <c r="C42" s="21">
        <v>1.87</v>
      </c>
      <c r="D42" s="27">
        <f t="shared" si="1"/>
        <v>70.20106271218057</v>
      </c>
    </row>
    <row r="43" spans="1:4" ht="16.5" customHeight="1">
      <c r="A43" s="3" t="s">
        <v>35</v>
      </c>
      <c r="B43" s="27">
        <f>'оплата '!F46</f>
        <v>34.98108375303114</v>
      </c>
      <c r="C43" s="21">
        <v>1.87</v>
      </c>
      <c r="D43" s="27">
        <f t="shared" si="1"/>
        <v>65.41462661816824</v>
      </c>
    </row>
    <row r="44" spans="1:4" ht="15">
      <c r="A44" s="3" t="s">
        <v>36</v>
      </c>
      <c r="B44" s="27">
        <f>'оплата '!F47</f>
        <v>26.44911210595038</v>
      </c>
      <c r="C44" s="21">
        <v>1.87</v>
      </c>
      <c r="D44" s="27">
        <f t="shared" si="1"/>
        <v>49.459839638127214</v>
      </c>
    </row>
    <row r="45" spans="1:4" ht="15.75" customHeight="1">
      <c r="A45" s="3" t="s">
        <v>37</v>
      </c>
      <c r="B45" s="27">
        <f>'оплата '!F48</f>
        <v>73.3749561648946</v>
      </c>
      <c r="C45" s="21">
        <v>1.87</v>
      </c>
      <c r="D45" s="27">
        <f t="shared" si="1"/>
        <v>137.21116802835292</v>
      </c>
    </row>
    <row r="46" spans="1:4" ht="15.75" customHeight="1">
      <c r="A46" s="3" t="s">
        <v>38</v>
      </c>
      <c r="B46" s="27">
        <f>'оплата '!F49</f>
        <v>36.26087950009327</v>
      </c>
      <c r="C46" s="21">
        <v>1.87</v>
      </c>
      <c r="D46" s="27">
        <f t="shared" si="1"/>
        <v>67.80784466517441</v>
      </c>
    </row>
    <row r="47" spans="1:4" ht="18.75" customHeight="1">
      <c r="A47" s="3" t="s">
        <v>39</v>
      </c>
      <c r="B47" s="27">
        <f>'оплата '!F50</f>
        <v>63.98978735310576</v>
      </c>
      <c r="C47" s="21">
        <v>1.87</v>
      </c>
      <c r="D47" s="27">
        <f t="shared" si="1"/>
        <v>119.66090235030778</v>
      </c>
    </row>
    <row r="48" spans="1:4" ht="16.5" customHeight="1">
      <c r="A48" s="3" t="s">
        <v>40</v>
      </c>
      <c r="B48" s="27">
        <f>'оплата '!F51</f>
        <v>42.65985823540384</v>
      </c>
      <c r="C48" s="21">
        <v>1.87</v>
      </c>
      <c r="D48" s="27">
        <f t="shared" si="1"/>
        <v>79.77393490020518</v>
      </c>
    </row>
    <row r="49" spans="1:4" ht="13.5" customHeight="1">
      <c r="A49" s="3" t="s">
        <v>41</v>
      </c>
      <c r="B49" s="27">
        <f>'оплата '!F52</f>
        <v>12.797957470621153</v>
      </c>
      <c r="C49" s="21">
        <v>1.87</v>
      </c>
      <c r="D49" s="27">
        <f t="shared" si="1"/>
        <v>23.932180470061557</v>
      </c>
    </row>
    <row r="50" spans="1:4" ht="15.75" customHeight="1">
      <c r="A50" s="3" t="s">
        <v>42</v>
      </c>
      <c r="B50" s="27">
        <f>'оплата '!F53</f>
        <v>23.46292202947211</v>
      </c>
      <c r="C50" s="21">
        <v>1.87</v>
      </c>
      <c r="D50" s="27">
        <f t="shared" si="1"/>
        <v>43.87566419511285</v>
      </c>
    </row>
    <row r="51" spans="1:4" ht="17.25" customHeight="1">
      <c r="A51" s="3" t="s">
        <v>43</v>
      </c>
      <c r="B51" s="27">
        <f>'оплата '!F54</f>
        <v>25.595914941242306</v>
      </c>
      <c r="C51" s="21">
        <v>1.87</v>
      </c>
      <c r="D51" s="27">
        <f t="shared" si="1"/>
        <v>47.86436094012311</v>
      </c>
    </row>
    <row r="52" spans="1:4" ht="17.25" customHeight="1">
      <c r="A52" s="3" t="s">
        <v>44</v>
      </c>
      <c r="B52" s="27">
        <f>'оплата '!F55</f>
        <v>63.98978735310576</v>
      </c>
      <c r="C52" s="21">
        <v>1.87</v>
      </c>
      <c r="D52" s="27">
        <f t="shared" si="1"/>
        <v>119.66090235030778</v>
      </c>
    </row>
    <row r="53" spans="1:4" ht="17.25" customHeight="1">
      <c r="A53" s="3" t="s">
        <v>388</v>
      </c>
      <c r="B53" s="27">
        <f>'оплата '!F56</f>
        <v>117.31461014736055</v>
      </c>
      <c r="C53" s="21">
        <v>1.87</v>
      </c>
      <c r="D53" s="27">
        <f t="shared" si="1"/>
        <v>219.37832097556424</v>
      </c>
    </row>
    <row r="54" spans="1:4" ht="17.25" customHeight="1">
      <c r="A54" s="3" t="s">
        <v>294</v>
      </c>
      <c r="B54" s="27">
        <f>'оплата '!F57</f>
        <v>21.32992911770192</v>
      </c>
      <c r="C54" s="21">
        <v>1.87</v>
      </c>
      <c r="D54" s="27">
        <f t="shared" si="1"/>
        <v>39.88696745010259</v>
      </c>
    </row>
    <row r="55" spans="1:4" ht="17.25" customHeight="1">
      <c r="A55" s="3" t="s">
        <v>295</v>
      </c>
      <c r="B55" s="27">
        <f>'оплата '!F58</f>
        <v>10.66496455885096</v>
      </c>
      <c r="C55" s="21">
        <v>1.87</v>
      </c>
      <c r="D55" s="27">
        <f t="shared" si="1"/>
        <v>19.943483725051294</v>
      </c>
    </row>
    <row r="56" spans="1:4" ht="17.25" customHeight="1">
      <c r="A56" s="3" t="s">
        <v>296</v>
      </c>
      <c r="B56" s="27">
        <f>'оплата '!F59</f>
        <v>17.49054187651557</v>
      </c>
      <c r="C56" s="21">
        <v>1.87</v>
      </c>
      <c r="D56" s="27">
        <f t="shared" si="1"/>
        <v>32.70731330908412</v>
      </c>
    </row>
    <row r="57" spans="1:4" ht="17.25" customHeight="1">
      <c r="A57" s="3" t="s">
        <v>297</v>
      </c>
      <c r="B57" s="27">
        <f>'оплата '!F60</f>
        <v>37.11407666480134</v>
      </c>
      <c r="C57" s="21">
        <v>1.87</v>
      </c>
      <c r="D57" s="27">
        <f t="shared" si="1"/>
        <v>69.4033233631785</v>
      </c>
    </row>
    <row r="58" spans="1:4" ht="17.25" customHeight="1">
      <c r="A58" s="3" t="s">
        <v>298</v>
      </c>
      <c r="B58" s="27">
        <f>'оплата '!F61</f>
        <v>7.678774482372692</v>
      </c>
      <c r="C58" s="21">
        <v>1.87</v>
      </c>
      <c r="D58" s="27">
        <f t="shared" si="1"/>
        <v>14.359308282036935</v>
      </c>
    </row>
    <row r="59" spans="1:4" ht="17.25" customHeight="1">
      <c r="A59" s="3" t="s">
        <v>338</v>
      </c>
      <c r="B59" s="27">
        <f>'оплата '!F62</f>
        <v>7.678774482372692</v>
      </c>
      <c r="C59" s="21">
        <v>1.87</v>
      </c>
      <c r="D59" s="27">
        <f t="shared" si="1"/>
        <v>14.359308282036935</v>
      </c>
    </row>
    <row r="60" spans="1:4" ht="17.25" customHeight="1">
      <c r="A60" s="3" t="s">
        <v>300</v>
      </c>
      <c r="B60" s="27">
        <f>'оплата '!F63</f>
        <v>51.19182988248461</v>
      </c>
      <c r="C60" s="21">
        <v>1.87</v>
      </c>
      <c r="D60" s="27">
        <f t="shared" si="1"/>
        <v>95.72872188024623</v>
      </c>
    </row>
    <row r="61" spans="1:4" ht="17.25" customHeight="1">
      <c r="A61" s="3" t="s">
        <v>301</v>
      </c>
      <c r="B61" s="27">
        <f>'оплата '!F64</f>
        <v>36.26087950009327</v>
      </c>
      <c r="C61" s="21">
        <v>1.87</v>
      </c>
      <c r="D61" s="27">
        <f t="shared" si="1"/>
        <v>67.80784466517441</v>
      </c>
    </row>
    <row r="62" spans="1:4" ht="17.25" customHeight="1">
      <c r="A62" s="3" t="s">
        <v>302</v>
      </c>
      <c r="B62" s="27">
        <f>'оплата '!F65</f>
        <v>52.47162562954673</v>
      </c>
      <c r="C62" s="21">
        <v>1.87</v>
      </c>
      <c r="D62" s="27">
        <f t="shared" si="1"/>
        <v>98.12193992725238</v>
      </c>
    </row>
    <row r="63" spans="1:4" ht="17.25" customHeight="1">
      <c r="A63" s="3" t="s">
        <v>399</v>
      </c>
      <c r="B63" s="27">
        <f>'оплата '!F66</f>
        <v>0</v>
      </c>
      <c r="C63" s="21">
        <v>1.87</v>
      </c>
      <c r="D63" s="27">
        <f t="shared" si="1"/>
        <v>0</v>
      </c>
    </row>
    <row r="64" spans="1:4" ht="17.25" customHeight="1">
      <c r="A64" s="3" t="s">
        <v>272</v>
      </c>
      <c r="B64" s="27">
        <f>'оплата '!F67</f>
        <v>26.235812814773364</v>
      </c>
      <c r="C64" s="21">
        <v>1.87</v>
      </c>
      <c r="D64" s="27">
        <f t="shared" si="1"/>
        <v>49.06096996362619</v>
      </c>
    </row>
    <row r="65" spans="1:4" ht="17.25" customHeight="1">
      <c r="A65" s="3" t="s">
        <v>273</v>
      </c>
      <c r="B65" s="27">
        <f>'оплата '!F68</f>
        <v>31.56829509419884</v>
      </c>
      <c r="C65" s="21">
        <v>1.87</v>
      </c>
      <c r="D65" s="27">
        <f t="shared" si="1"/>
        <v>59.03271182615184</v>
      </c>
    </row>
    <row r="66" spans="1:4" ht="17.25" customHeight="1">
      <c r="A66" s="3" t="s">
        <v>274</v>
      </c>
      <c r="B66" s="27">
        <f>'оплата '!F69</f>
        <v>44.792851147174034</v>
      </c>
      <c r="C66" s="21">
        <v>1.87</v>
      </c>
      <c r="D66" s="27">
        <f t="shared" si="1"/>
        <v>83.76263164521545</v>
      </c>
    </row>
    <row r="67" spans="1:4" ht="15" customHeight="1">
      <c r="A67" s="3" t="s">
        <v>389</v>
      </c>
      <c r="B67" s="27">
        <f>'оплата '!F70</f>
        <v>26.235812814773364</v>
      </c>
      <c r="C67" s="21">
        <v>1.87</v>
      </c>
      <c r="D67" s="27">
        <f t="shared" si="1"/>
        <v>49.06096996362619</v>
      </c>
    </row>
    <row r="68" spans="1:4" ht="15" customHeight="1">
      <c r="A68" s="3" t="s">
        <v>82</v>
      </c>
      <c r="B68" s="27">
        <f>'оплата '!F71</f>
        <v>39.46036886774855</v>
      </c>
      <c r="C68" s="21">
        <v>1.87</v>
      </c>
      <c r="D68" s="27">
        <f t="shared" si="1"/>
        <v>73.79088978268979</v>
      </c>
    </row>
    <row r="69" spans="1:4" ht="48" customHeight="1">
      <c r="A69" s="3" t="s">
        <v>303</v>
      </c>
      <c r="B69" s="27">
        <f>'оплата '!F72</f>
        <v>106.6496455885096</v>
      </c>
      <c r="C69" s="21">
        <v>1.87</v>
      </c>
      <c r="D69" s="27">
        <f t="shared" si="1"/>
        <v>199.43483725051297</v>
      </c>
    </row>
    <row r="70" spans="1:4" ht="20.25" customHeight="1">
      <c r="A70" s="3" t="s">
        <v>85</v>
      </c>
      <c r="B70" s="27">
        <f>'оплата '!F73</f>
        <v>39.46036886774855</v>
      </c>
      <c r="C70" s="21">
        <v>1.87</v>
      </c>
      <c r="D70" s="27">
        <f t="shared" si="1"/>
        <v>73.79088978268979</v>
      </c>
    </row>
    <row r="71" spans="1:4" ht="18" customHeight="1">
      <c r="A71" s="3" t="s">
        <v>345</v>
      </c>
      <c r="B71" s="27">
        <f>'оплата '!F74</f>
        <v>34.12788658832307</v>
      </c>
      <c r="C71" s="21">
        <v>1.87</v>
      </c>
      <c r="D71" s="27">
        <f t="shared" si="1"/>
        <v>63.81914792016415</v>
      </c>
    </row>
    <row r="72" spans="1:4" ht="18" customHeight="1">
      <c r="A72" s="3" t="s">
        <v>386</v>
      </c>
      <c r="B72" s="27">
        <f>'оплата '!F75</f>
        <v>19.623534788285767</v>
      </c>
      <c r="C72" s="21">
        <v>1.87</v>
      </c>
      <c r="D72" s="27">
        <f t="shared" si="1"/>
        <v>36.69601005409439</v>
      </c>
    </row>
    <row r="73" spans="1:4" ht="18" customHeight="1">
      <c r="A73" s="3" t="s">
        <v>419</v>
      </c>
      <c r="B73" s="27">
        <f>'оплата '!F76</f>
        <v>37.540675247155384</v>
      </c>
      <c r="C73" s="21">
        <v>1.87</v>
      </c>
      <c r="D73" s="27">
        <f t="shared" si="1"/>
        <v>70.20106271218057</v>
      </c>
    </row>
    <row r="74" spans="1:4" ht="18" customHeight="1">
      <c r="A74" s="3" t="s">
        <v>409</v>
      </c>
      <c r="B74" s="27">
        <f>'оплата '!F77</f>
        <v>56.311012870733066</v>
      </c>
      <c r="C74" s="21">
        <v>1.87</v>
      </c>
      <c r="D74" s="27">
        <f t="shared" si="1"/>
        <v>105.30159406827084</v>
      </c>
    </row>
    <row r="75" spans="1:4" ht="31.5" customHeight="1">
      <c r="A75" s="3" t="s">
        <v>45</v>
      </c>
      <c r="B75" s="27">
        <f>'оплата '!F78</f>
        <v>37.540675247155384</v>
      </c>
      <c r="C75" s="21">
        <v>1.87</v>
      </c>
      <c r="D75" s="27">
        <f t="shared" si="1"/>
        <v>70.20106271218057</v>
      </c>
    </row>
    <row r="76" spans="1:4" ht="15">
      <c r="A76" s="162" t="s">
        <v>236</v>
      </c>
      <c r="B76" s="164"/>
      <c r="C76" s="164"/>
      <c r="D76" s="164"/>
    </row>
    <row r="77" spans="1:4" ht="16.5" customHeight="1">
      <c r="A77" s="3" t="s">
        <v>47</v>
      </c>
      <c r="B77" s="27">
        <f>'оплата '!F80</f>
        <v>87.87930796493191</v>
      </c>
      <c r="C77" s="21">
        <v>1.87</v>
      </c>
      <c r="D77" s="27">
        <f>B77*C77</f>
        <v>164.33430589442267</v>
      </c>
    </row>
    <row r="78" spans="1:4" ht="14.25" customHeight="1">
      <c r="A78" s="3" t="s">
        <v>48</v>
      </c>
      <c r="B78" s="27">
        <f>'оплата '!F81</f>
        <v>63.98978735310576</v>
      </c>
      <c r="C78" s="21">
        <v>1.87</v>
      </c>
      <c r="D78" s="27">
        <f aca="true" t="shared" si="2" ref="D78:D145">B78*C78</f>
        <v>119.66090235030778</v>
      </c>
    </row>
    <row r="79" spans="1:4" ht="17.25" customHeight="1">
      <c r="A79" s="3" t="s">
        <v>49</v>
      </c>
      <c r="B79" s="27">
        <f>'оплата '!F82</f>
        <v>204.76731952993845</v>
      </c>
      <c r="C79" s="21">
        <v>1.87</v>
      </c>
      <c r="D79" s="27">
        <f t="shared" si="2"/>
        <v>382.9148875209849</v>
      </c>
    </row>
    <row r="80" spans="1:4" ht="16.5" customHeight="1">
      <c r="A80" s="3" t="s">
        <v>50</v>
      </c>
      <c r="B80" s="27">
        <f>'оплата '!F83</f>
        <v>85.31971647080768</v>
      </c>
      <c r="C80" s="21">
        <v>1.87</v>
      </c>
      <c r="D80" s="27">
        <f t="shared" si="2"/>
        <v>159.54786980041035</v>
      </c>
    </row>
    <row r="81" spans="1:4" ht="15.75" customHeight="1">
      <c r="A81" s="3" t="s">
        <v>51</v>
      </c>
      <c r="B81" s="27">
        <f>'оплата '!F84</f>
        <v>44.792851147174034</v>
      </c>
      <c r="C81" s="21">
        <v>1.87</v>
      </c>
      <c r="D81" s="27">
        <f t="shared" si="2"/>
        <v>83.76263164521545</v>
      </c>
    </row>
    <row r="82" spans="1:4" ht="16.5" customHeight="1">
      <c r="A82" s="3" t="s">
        <v>400</v>
      </c>
      <c r="B82" s="27">
        <f>'оплата '!F85</f>
        <v>26.235812814773364</v>
      </c>
      <c r="C82" s="21">
        <v>1.87</v>
      </c>
      <c r="D82" s="27">
        <f t="shared" si="2"/>
        <v>49.06096996362619</v>
      </c>
    </row>
    <row r="83" spans="1:4" ht="16.5" customHeight="1">
      <c r="A83" s="3" t="s">
        <v>53</v>
      </c>
      <c r="B83" s="27">
        <f>'оплата '!F86</f>
        <v>68.25577317664614</v>
      </c>
      <c r="C83" s="21">
        <v>1.87</v>
      </c>
      <c r="D83" s="27">
        <f t="shared" si="2"/>
        <v>127.6382958403283</v>
      </c>
    </row>
    <row r="84" spans="1:4" ht="16.5" customHeight="1">
      <c r="A84" s="3" t="s">
        <v>54</v>
      </c>
      <c r="B84" s="27">
        <f>'оплата '!F87</f>
        <v>89.58570229434807</v>
      </c>
      <c r="C84" s="21">
        <v>1.87</v>
      </c>
      <c r="D84" s="27">
        <f t="shared" si="2"/>
        <v>167.5252632904309</v>
      </c>
    </row>
    <row r="85" spans="1:4" ht="17.25" customHeight="1">
      <c r="A85" s="3" t="s">
        <v>55</v>
      </c>
      <c r="B85" s="27">
        <f>'оплата '!F88</f>
        <v>134.80515202387613</v>
      </c>
      <c r="C85" s="21">
        <v>1.87</v>
      </c>
      <c r="D85" s="27">
        <f t="shared" si="2"/>
        <v>252.0856342846484</v>
      </c>
    </row>
    <row r="86" spans="1:4" ht="16.5" customHeight="1">
      <c r="A86" s="3" t="s">
        <v>56</v>
      </c>
      <c r="B86" s="27">
        <f>'оплата '!F89</f>
        <v>134.80515202387613</v>
      </c>
      <c r="C86" s="21">
        <v>1.87</v>
      </c>
      <c r="D86" s="27">
        <f t="shared" si="2"/>
        <v>252.0856342846484</v>
      </c>
    </row>
    <row r="87" spans="1:4" ht="16.5" customHeight="1">
      <c r="A87" s="3" t="s">
        <v>57</v>
      </c>
      <c r="B87" s="27">
        <f>'оплата '!F90</f>
        <v>179.17140458869613</v>
      </c>
      <c r="C87" s="21">
        <v>1.87</v>
      </c>
      <c r="D87" s="27">
        <f t="shared" si="2"/>
        <v>335.0505265808618</v>
      </c>
    </row>
    <row r="88" spans="1:4" ht="15.75" customHeight="1">
      <c r="A88" s="3" t="s">
        <v>58</v>
      </c>
      <c r="B88" s="27">
        <f>'оплата '!F91</f>
        <v>59.72380152956538</v>
      </c>
      <c r="C88" s="21">
        <v>1.87</v>
      </c>
      <c r="D88" s="27">
        <f t="shared" si="2"/>
        <v>111.68350886028726</v>
      </c>
    </row>
    <row r="89" spans="1:4" ht="16.5" customHeight="1">
      <c r="A89" s="3" t="s">
        <v>60</v>
      </c>
      <c r="B89" s="27">
        <f>'оплата '!F92</f>
        <v>53.75142137660884</v>
      </c>
      <c r="C89" s="21">
        <v>1.87</v>
      </c>
      <c r="D89" s="27">
        <f t="shared" si="2"/>
        <v>100.51515797425853</v>
      </c>
    </row>
    <row r="90" spans="1:4" ht="17.25" customHeight="1">
      <c r="A90" s="3" t="s">
        <v>59</v>
      </c>
      <c r="B90" s="27">
        <f>'оплата '!F93</f>
        <v>448.7817086364484</v>
      </c>
      <c r="C90" s="21">
        <v>1.87</v>
      </c>
      <c r="D90" s="27">
        <f t="shared" si="2"/>
        <v>839.2217951501585</v>
      </c>
    </row>
    <row r="91" spans="1:4" ht="16.5" customHeight="1">
      <c r="A91" s="3" t="s">
        <v>61</v>
      </c>
      <c r="B91" s="27">
        <f>'оплата '!F94</f>
        <v>210.09980180936392</v>
      </c>
      <c r="C91" s="21">
        <v>1.87</v>
      </c>
      <c r="D91" s="27">
        <f t="shared" si="2"/>
        <v>392.8866293835106</v>
      </c>
    </row>
    <row r="92" spans="1:4" ht="15.75" customHeight="1">
      <c r="A92" s="3" t="s">
        <v>62</v>
      </c>
      <c r="B92" s="27">
        <f>'оплата '!F95</f>
        <v>131.39236336504382</v>
      </c>
      <c r="C92" s="21">
        <v>1.87</v>
      </c>
      <c r="D92" s="27">
        <f t="shared" si="2"/>
        <v>245.70371949263196</v>
      </c>
    </row>
    <row r="93" spans="1:4" ht="15" customHeight="1">
      <c r="A93" s="3" t="s">
        <v>63</v>
      </c>
      <c r="B93" s="27">
        <f>'оплата '!F96</f>
        <v>39.46036886774855</v>
      </c>
      <c r="C93" s="21">
        <v>1.87</v>
      </c>
      <c r="D93" s="27">
        <f t="shared" si="2"/>
        <v>73.79088978268979</v>
      </c>
    </row>
    <row r="94" spans="1:4" ht="14.25" customHeight="1">
      <c r="A94" s="3" t="s">
        <v>64</v>
      </c>
      <c r="B94" s="27">
        <f>'оплата '!F97</f>
        <v>22.609724864764036</v>
      </c>
      <c r="C94" s="21">
        <v>1.87</v>
      </c>
      <c r="D94" s="27">
        <f t="shared" si="2"/>
        <v>42.280185497108754</v>
      </c>
    </row>
    <row r="95" spans="1:4" ht="17.25" customHeight="1">
      <c r="A95" s="3" t="s">
        <v>65</v>
      </c>
      <c r="B95" s="27">
        <f>'оплата '!F98</f>
        <v>131.39236336504382</v>
      </c>
      <c r="C95" s="21">
        <v>1.87</v>
      </c>
      <c r="D95" s="27">
        <f t="shared" si="2"/>
        <v>245.70371949263196</v>
      </c>
    </row>
    <row r="96" spans="1:4" ht="17.25" customHeight="1">
      <c r="A96" s="3" t="s">
        <v>66</v>
      </c>
      <c r="B96" s="27">
        <f>'оплата '!F99</f>
        <v>168.93303861219923</v>
      </c>
      <c r="C96" s="21">
        <v>1.87</v>
      </c>
      <c r="D96" s="27">
        <f t="shared" si="2"/>
        <v>315.9047822048126</v>
      </c>
    </row>
    <row r="97" spans="1:4" ht="17.25" customHeight="1">
      <c r="A97" s="3" t="s">
        <v>402</v>
      </c>
      <c r="B97" s="27">
        <f>'оплата '!F100</f>
        <v>206.90031244170862</v>
      </c>
      <c r="C97" s="21">
        <v>1.87</v>
      </c>
      <c r="D97" s="27">
        <f t="shared" si="2"/>
        <v>386.90358426599516</v>
      </c>
    </row>
    <row r="98" spans="1:4" ht="15.75" customHeight="1">
      <c r="A98" s="3" t="s">
        <v>401</v>
      </c>
      <c r="B98" s="27">
        <f>'оплата '!F101</f>
        <v>281.98166293601935</v>
      </c>
      <c r="C98" s="21">
        <v>1.87</v>
      </c>
      <c r="D98" s="27">
        <f t="shared" si="2"/>
        <v>527.3057096903563</v>
      </c>
    </row>
    <row r="99" spans="1:4" ht="14.25" customHeight="1">
      <c r="A99" s="3" t="s">
        <v>68</v>
      </c>
      <c r="B99" s="27">
        <f>'оплата '!F102</f>
        <v>263.2113253124417</v>
      </c>
      <c r="C99" s="21">
        <v>1.87</v>
      </c>
      <c r="D99" s="27">
        <f t="shared" si="2"/>
        <v>492.205178334266</v>
      </c>
    </row>
    <row r="100" spans="1:4" ht="16.5" customHeight="1">
      <c r="A100" s="3" t="s">
        <v>69</v>
      </c>
      <c r="B100" s="27">
        <f>'оплата '!F103</f>
        <v>338.2926758067524</v>
      </c>
      <c r="C100" s="21">
        <v>1.87</v>
      </c>
      <c r="D100" s="27">
        <f t="shared" si="2"/>
        <v>632.607303758627</v>
      </c>
    </row>
    <row r="101" spans="1:4" ht="16.5" customHeight="1">
      <c r="A101" s="3" t="s">
        <v>70</v>
      </c>
      <c r="B101" s="27">
        <f>'оплата '!F104</f>
        <v>90.01230087670211</v>
      </c>
      <c r="C101" s="21">
        <v>1.87</v>
      </c>
      <c r="D101" s="27">
        <f t="shared" si="2"/>
        <v>168.32300263943296</v>
      </c>
    </row>
    <row r="102" spans="1:4" ht="16.5" customHeight="1">
      <c r="A102" s="3" t="s">
        <v>71</v>
      </c>
      <c r="B102" s="27">
        <f>'оплата '!F105</f>
        <v>112.62202574146613</v>
      </c>
      <c r="C102" s="21">
        <v>1.87</v>
      </c>
      <c r="D102" s="27">
        <f t="shared" si="2"/>
        <v>210.6031881365417</v>
      </c>
    </row>
    <row r="103" spans="1:4" ht="17.25" customHeight="1">
      <c r="A103" s="3" t="s">
        <v>103</v>
      </c>
      <c r="B103" s="27">
        <f>'оплата '!F106</f>
        <v>206.90031244170862</v>
      </c>
      <c r="C103" s="21">
        <v>1.87</v>
      </c>
      <c r="D103" s="27">
        <f t="shared" si="2"/>
        <v>386.90358426599516</v>
      </c>
    </row>
    <row r="104" spans="1:4" ht="17.25" customHeight="1">
      <c r="A104" s="3" t="s">
        <v>403</v>
      </c>
      <c r="B104" s="27">
        <f>'оплата '!F107</f>
        <v>176.6118130945719</v>
      </c>
      <c r="C104" s="21">
        <v>1.87</v>
      </c>
      <c r="D104" s="27">
        <f t="shared" si="2"/>
        <v>330.26409048684945</v>
      </c>
    </row>
    <row r="105" spans="1:4" ht="18" customHeight="1">
      <c r="A105" s="3" t="s">
        <v>104</v>
      </c>
      <c r="B105" s="27">
        <f>'оплата '!F108</f>
        <v>150.16270098862154</v>
      </c>
      <c r="C105" s="21">
        <v>1.87</v>
      </c>
      <c r="D105" s="27">
        <f t="shared" si="2"/>
        <v>280.8042508487223</v>
      </c>
    </row>
    <row r="106" spans="1:4" ht="16.5" customHeight="1">
      <c r="A106" s="3" t="s">
        <v>105</v>
      </c>
      <c r="B106" s="27">
        <f>'оплата '!F109</f>
        <v>68.25577317664614</v>
      </c>
      <c r="C106" s="21">
        <v>1.87</v>
      </c>
      <c r="D106" s="27">
        <f t="shared" si="2"/>
        <v>127.6382958403283</v>
      </c>
    </row>
    <row r="107" spans="1:4" ht="15.75" customHeight="1">
      <c r="A107" s="3" t="s">
        <v>106</v>
      </c>
      <c r="B107" s="27">
        <f>'оплата '!F110</f>
        <v>68.25577317664614</v>
      </c>
      <c r="C107" s="21">
        <v>1.87</v>
      </c>
      <c r="D107" s="27">
        <f t="shared" si="2"/>
        <v>127.6382958403283</v>
      </c>
    </row>
    <row r="108" spans="1:4" ht="18.75" customHeight="1">
      <c r="A108" s="3" t="s">
        <v>73</v>
      </c>
      <c r="B108" s="27">
        <f>'оплата '!F111</f>
        <v>0</v>
      </c>
      <c r="C108" s="21">
        <v>1.87</v>
      </c>
      <c r="D108" s="27">
        <f t="shared" si="2"/>
        <v>0</v>
      </c>
    </row>
    <row r="109" spans="1:4" ht="18.75" customHeight="1">
      <c r="A109" s="3" t="s">
        <v>576</v>
      </c>
      <c r="B109" s="27">
        <f>'оплата '!F112</f>
        <v>393.96379080395445</v>
      </c>
      <c r="C109" s="21">
        <v>1.87</v>
      </c>
      <c r="D109" s="27">
        <f t="shared" si="2"/>
        <v>736.7122888033948</v>
      </c>
    </row>
    <row r="110" spans="1:4" ht="18.75" customHeight="1">
      <c r="A110" s="3" t="s">
        <v>577</v>
      </c>
      <c r="B110" s="27">
        <f>'оплата '!F113</f>
        <v>472.88452853945154</v>
      </c>
      <c r="C110" s="21">
        <v>1.87</v>
      </c>
      <c r="D110" s="27">
        <f t="shared" si="2"/>
        <v>884.2940683687744</v>
      </c>
    </row>
    <row r="111" spans="1:4" ht="18.75" customHeight="1">
      <c r="A111" s="3" t="s">
        <v>578</v>
      </c>
      <c r="B111" s="27">
        <f>'оплата '!F114</f>
        <v>551.5919669837717</v>
      </c>
      <c r="C111" s="21">
        <v>1.87</v>
      </c>
      <c r="D111" s="27">
        <f t="shared" si="2"/>
        <v>1031.4769782596532</v>
      </c>
    </row>
    <row r="112" spans="1:4" ht="18.75" customHeight="1">
      <c r="A112" s="3" t="s">
        <v>72</v>
      </c>
      <c r="B112" s="27">
        <f>'оплата '!F115</f>
        <v>315.2563523596344</v>
      </c>
      <c r="C112" s="21">
        <v>1.87</v>
      </c>
      <c r="D112" s="27">
        <f t="shared" si="2"/>
        <v>589.5293789125163</v>
      </c>
    </row>
    <row r="113" spans="1:4" ht="15.75" customHeight="1">
      <c r="A113" s="3" t="s">
        <v>107</v>
      </c>
      <c r="B113" s="27">
        <f>'оплата '!F116</f>
        <v>112.62202574146613</v>
      </c>
      <c r="C113" s="21">
        <v>1.87</v>
      </c>
      <c r="D113" s="27">
        <f t="shared" si="2"/>
        <v>210.6031881365417</v>
      </c>
    </row>
    <row r="114" spans="1:4" ht="15">
      <c r="A114" s="3" t="s">
        <v>108</v>
      </c>
      <c r="B114" s="27">
        <f>'оплата '!F117</f>
        <v>262.78472673008764</v>
      </c>
      <c r="C114" s="21">
        <v>1.87</v>
      </c>
      <c r="D114" s="27">
        <f t="shared" si="2"/>
        <v>491.4074389852639</v>
      </c>
    </row>
    <row r="115" spans="1:4" ht="16.5" customHeight="1">
      <c r="A115" s="3" t="s">
        <v>109</v>
      </c>
      <c r="B115" s="27">
        <f>'оплата '!F118</f>
        <v>157.8414754709942</v>
      </c>
      <c r="C115" s="21">
        <v>1.87</v>
      </c>
      <c r="D115" s="27">
        <f t="shared" si="2"/>
        <v>295.16355913075915</v>
      </c>
    </row>
    <row r="116" spans="1:4" ht="17.25" customHeight="1">
      <c r="A116" s="3" t="s">
        <v>110</v>
      </c>
      <c r="B116" s="27">
        <f>'оплата '!F119</f>
        <v>157.8414754709942</v>
      </c>
      <c r="C116" s="21">
        <v>1.87</v>
      </c>
      <c r="D116" s="27">
        <f t="shared" si="2"/>
        <v>295.16355913075915</v>
      </c>
    </row>
    <row r="117" spans="1:4" ht="17.25" customHeight="1">
      <c r="A117" s="3" t="s">
        <v>111</v>
      </c>
      <c r="B117" s="27">
        <f>'оплата '!F120</f>
        <v>179.17140458869613</v>
      </c>
      <c r="C117" s="21">
        <v>1.87</v>
      </c>
      <c r="D117" s="27">
        <f t="shared" si="2"/>
        <v>335.0505265808618</v>
      </c>
    </row>
    <row r="118" spans="1:4" ht="18" customHeight="1">
      <c r="A118" s="3" t="s">
        <v>112</v>
      </c>
      <c r="B118" s="27">
        <f>'оплата '!F121</f>
        <v>85.31971647080768</v>
      </c>
      <c r="C118" s="21">
        <v>1.87</v>
      </c>
      <c r="D118" s="27">
        <f t="shared" si="2"/>
        <v>159.54786980041035</v>
      </c>
    </row>
    <row r="119" spans="1:4" ht="16.5" customHeight="1">
      <c r="A119" s="3" t="s">
        <v>113</v>
      </c>
      <c r="B119" s="27">
        <f>'оплата '!F122</f>
        <v>57.59080861779518</v>
      </c>
      <c r="C119" s="21">
        <v>1.87</v>
      </c>
      <c r="D119" s="27">
        <f t="shared" si="2"/>
        <v>107.694812115277</v>
      </c>
    </row>
    <row r="120" spans="1:4" ht="17.25" customHeight="1">
      <c r="A120" s="3" t="s">
        <v>114</v>
      </c>
      <c r="B120" s="27">
        <f>'оплата '!F123</f>
        <v>403.9888574892744</v>
      </c>
      <c r="C120" s="21">
        <v>1.87</v>
      </c>
      <c r="D120" s="27">
        <f t="shared" si="2"/>
        <v>755.4591635049431</v>
      </c>
    </row>
    <row r="121" spans="1:4" ht="18.75" customHeight="1">
      <c r="A121" s="3" t="s">
        <v>115</v>
      </c>
      <c r="B121" s="27">
        <f>'оплата '!F124</f>
        <v>538.7940095131505</v>
      </c>
      <c r="C121" s="21">
        <v>1.87</v>
      </c>
      <c r="D121" s="27">
        <f t="shared" si="2"/>
        <v>1007.5447977895915</v>
      </c>
    </row>
    <row r="122" spans="1:4" ht="18" customHeight="1">
      <c r="A122" s="3" t="s">
        <v>83</v>
      </c>
      <c r="B122" s="27">
        <f>'оплата '!F125</f>
        <v>26.235812814773364</v>
      </c>
      <c r="C122" s="21">
        <v>1.87</v>
      </c>
      <c r="D122" s="27">
        <f t="shared" si="2"/>
        <v>49.06096996362619</v>
      </c>
    </row>
    <row r="123" spans="1:4" ht="18.75" customHeight="1">
      <c r="A123" s="3" t="s">
        <v>84</v>
      </c>
      <c r="B123" s="27">
        <f>'оплата '!F126</f>
        <v>52.47162562954673</v>
      </c>
      <c r="C123" s="21">
        <v>1.87</v>
      </c>
      <c r="D123" s="27">
        <f t="shared" si="2"/>
        <v>98.12193992725238</v>
      </c>
    </row>
    <row r="124" spans="1:4" ht="19.5" customHeight="1">
      <c r="A124" s="3" t="s">
        <v>116</v>
      </c>
      <c r="B124" s="27">
        <f>'оплата '!F127</f>
        <v>57.59080861779518</v>
      </c>
      <c r="C124" s="21">
        <v>1.87</v>
      </c>
      <c r="D124" s="27">
        <f t="shared" si="2"/>
        <v>107.694812115277</v>
      </c>
    </row>
    <row r="125" spans="1:4" ht="15">
      <c r="A125" s="3" t="s">
        <v>117</v>
      </c>
      <c r="B125" s="27">
        <f>'оплата '!F128</f>
        <v>179.17140458869613</v>
      </c>
      <c r="C125" s="21">
        <v>1.87</v>
      </c>
      <c r="D125" s="27">
        <f t="shared" si="2"/>
        <v>335.0505265808618</v>
      </c>
    </row>
    <row r="126" spans="1:4" ht="18.75" customHeight="1">
      <c r="A126" s="3" t="s">
        <v>118</v>
      </c>
      <c r="B126" s="27">
        <f>'оплата '!F129</f>
        <v>26.36379238947957</v>
      </c>
      <c r="C126" s="21">
        <v>1.87</v>
      </c>
      <c r="D126" s="27">
        <f t="shared" si="2"/>
        <v>49.3002917683268</v>
      </c>
    </row>
    <row r="127" spans="1:4" ht="15" customHeight="1">
      <c r="A127" s="3" t="s">
        <v>119</v>
      </c>
      <c r="B127" s="27">
        <f>'оплата '!F130</f>
        <v>78.9207377354971</v>
      </c>
      <c r="C127" s="21">
        <v>1.87</v>
      </c>
      <c r="D127" s="27">
        <f t="shared" si="2"/>
        <v>147.58177956537958</v>
      </c>
    </row>
    <row r="128" spans="1:4" ht="18" customHeight="1">
      <c r="A128" s="3" t="s">
        <v>120</v>
      </c>
      <c r="B128" s="27">
        <f>'оплата '!F131</f>
        <v>131.39236336504382</v>
      </c>
      <c r="C128" s="21">
        <v>1.87</v>
      </c>
      <c r="D128" s="27">
        <f t="shared" si="2"/>
        <v>245.70371949263196</v>
      </c>
    </row>
    <row r="129" spans="1:4" ht="16.5" customHeight="1">
      <c r="A129" s="3" t="s">
        <v>86</v>
      </c>
      <c r="B129" s="27">
        <f>'оплата '!F132</f>
        <v>0</v>
      </c>
      <c r="C129" s="21">
        <v>1.87</v>
      </c>
      <c r="D129" s="27">
        <f t="shared" si="2"/>
        <v>0</v>
      </c>
    </row>
    <row r="130" spans="1:4" ht="16.5" customHeight="1">
      <c r="A130" s="3" t="s">
        <v>579</v>
      </c>
      <c r="B130" s="27">
        <f>'оплата '!F133</f>
        <v>26.235812814773364</v>
      </c>
      <c r="C130" s="21">
        <v>1.87</v>
      </c>
      <c r="D130" s="27">
        <f t="shared" si="2"/>
        <v>49.06096996362619</v>
      </c>
    </row>
    <row r="131" spans="1:4" ht="16.5" customHeight="1">
      <c r="A131" s="3" t="s">
        <v>581</v>
      </c>
      <c r="B131" s="27">
        <f>'оплата '!F134</f>
        <v>78.70743844432008</v>
      </c>
      <c r="C131" s="21">
        <v>1.87</v>
      </c>
      <c r="D131" s="27">
        <f t="shared" si="2"/>
        <v>147.18290989087856</v>
      </c>
    </row>
    <row r="132" spans="1:4" ht="16.5" customHeight="1">
      <c r="A132" s="3" t="s">
        <v>582</v>
      </c>
      <c r="B132" s="27">
        <f>'оплата '!F135</f>
        <v>262.78472673008764</v>
      </c>
      <c r="C132" s="21">
        <v>1.87</v>
      </c>
      <c r="D132" s="27">
        <f t="shared" si="2"/>
        <v>491.4074389852639</v>
      </c>
    </row>
    <row r="133" spans="1:4" ht="16.5" customHeight="1">
      <c r="A133" s="3" t="s">
        <v>432</v>
      </c>
      <c r="B133" s="27">
        <f>'оплата '!F136</f>
        <v>122.43379313560902</v>
      </c>
      <c r="C133" s="21">
        <v>1.87</v>
      </c>
      <c r="D133" s="27">
        <f t="shared" si="2"/>
        <v>228.9511931635889</v>
      </c>
    </row>
    <row r="134" spans="1:4" ht="16.5" customHeight="1">
      <c r="A134" s="3" t="s">
        <v>430</v>
      </c>
      <c r="B134" s="27">
        <f>'оплата '!F137</f>
        <v>174.90541876515576</v>
      </c>
      <c r="C134" s="21">
        <v>1.87</v>
      </c>
      <c r="D134" s="27">
        <f t="shared" si="2"/>
        <v>327.0731330908413</v>
      </c>
    </row>
    <row r="135" spans="1:4" ht="16.5" customHeight="1">
      <c r="A135" s="3" t="s">
        <v>310</v>
      </c>
      <c r="B135" s="27">
        <f>'оплата '!F138</f>
        <v>55.031217123670956</v>
      </c>
      <c r="C135" s="21">
        <v>1.87</v>
      </c>
      <c r="D135" s="27">
        <f t="shared" si="2"/>
        <v>102.90837602126469</v>
      </c>
    </row>
    <row r="136" spans="1:4" ht="16.5" customHeight="1">
      <c r="A136" s="3" t="s">
        <v>311</v>
      </c>
      <c r="B136" s="27">
        <f>'оплата '!F139</f>
        <v>30.288499347136725</v>
      </c>
      <c r="C136" s="21">
        <v>1.87</v>
      </c>
      <c r="D136" s="27">
        <f t="shared" si="2"/>
        <v>56.63949377914568</v>
      </c>
    </row>
    <row r="137" spans="1:4" ht="16.5" customHeight="1">
      <c r="A137" s="3" t="s">
        <v>312</v>
      </c>
      <c r="B137" s="27">
        <f>'оплата '!F140</f>
        <v>106.6496455885096</v>
      </c>
      <c r="C137" s="21">
        <v>1.87</v>
      </c>
      <c r="D137" s="27">
        <f t="shared" si="2"/>
        <v>199.43483725051297</v>
      </c>
    </row>
    <row r="138" spans="1:4" ht="16.5" customHeight="1">
      <c r="A138" s="3" t="s">
        <v>339</v>
      </c>
      <c r="B138" s="27">
        <f>'оплата '!F141</f>
        <v>81.0537306472673</v>
      </c>
      <c r="C138" s="21">
        <v>1.87</v>
      </c>
      <c r="D138" s="27">
        <f t="shared" si="2"/>
        <v>151.57047631038986</v>
      </c>
    </row>
    <row r="139" spans="1:4" ht="16.5" customHeight="1">
      <c r="A139" s="3" t="s">
        <v>314</v>
      </c>
      <c r="B139" s="27">
        <f>'оплата '!F142</f>
        <v>13.139236336504384</v>
      </c>
      <c r="C139" s="21">
        <v>1.87</v>
      </c>
      <c r="D139" s="27">
        <f t="shared" si="2"/>
        <v>24.570371949263198</v>
      </c>
    </row>
    <row r="140" spans="1:4" ht="16.5" customHeight="1">
      <c r="A140" s="3" t="s">
        <v>315</v>
      </c>
      <c r="B140" s="27">
        <f>'оплата '!F143</f>
        <v>20.98865025181869</v>
      </c>
      <c r="C140" s="21">
        <v>1.87</v>
      </c>
      <c r="D140" s="27">
        <f t="shared" si="2"/>
        <v>39.24877597090095</v>
      </c>
    </row>
    <row r="141" spans="1:4" ht="16.5" customHeight="1">
      <c r="A141" s="3" t="s">
        <v>341</v>
      </c>
      <c r="B141" s="27">
        <f>'оплата '!F144</f>
        <v>106.6496455885096</v>
      </c>
      <c r="C141" s="21">
        <v>1.87</v>
      </c>
      <c r="D141" s="27">
        <f t="shared" si="2"/>
        <v>199.43483725051297</v>
      </c>
    </row>
    <row r="142" spans="1:4" ht="16.5" customHeight="1">
      <c r="A142" s="3" t="s">
        <v>340</v>
      </c>
      <c r="B142" s="27">
        <f>'оплата '!F145</f>
        <v>213.2992911770192</v>
      </c>
      <c r="C142" s="21">
        <v>1.87</v>
      </c>
      <c r="D142" s="27">
        <f t="shared" si="2"/>
        <v>398.86967450102594</v>
      </c>
    </row>
    <row r="143" spans="1:4" ht="16.5" customHeight="1">
      <c r="A143" s="3" t="s">
        <v>336</v>
      </c>
      <c r="B143" s="27">
        <f>'оплата '!F146</f>
        <v>106.6496455885096</v>
      </c>
      <c r="C143" s="21">
        <v>1.87</v>
      </c>
      <c r="D143" s="27">
        <f t="shared" si="2"/>
        <v>199.43483725051297</v>
      </c>
    </row>
    <row r="144" spans="1:4" ht="29.25" customHeight="1">
      <c r="A144" s="3" t="s">
        <v>337</v>
      </c>
      <c r="B144" s="27">
        <f>'оплата '!F147</f>
        <v>106.6496455885096</v>
      </c>
      <c r="C144" s="21">
        <v>1.87</v>
      </c>
      <c r="D144" s="27">
        <f t="shared" si="2"/>
        <v>199.43483725051297</v>
      </c>
    </row>
    <row r="145" spans="1:4" ht="18" customHeight="1">
      <c r="A145" s="3" t="s">
        <v>121</v>
      </c>
      <c r="B145" s="27">
        <f>'оплата '!F148</f>
        <v>39.417709009513146</v>
      </c>
      <c r="C145" s="21">
        <v>1.87</v>
      </c>
      <c r="D145" s="27">
        <f t="shared" si="2"/>
        <v>73.71111584778959</v>
      </c>
    </row>
    <row r="146" spans="1:4" ht="15">
      <c r="A146" s="162" t="s">
        <v>122</v>
      </c>
      <c r="B146" s="164"/>
      <c r="C146" s="166"/>
      <c r="D146" s="3"/>
    </row>
    <row r="147" spans="1:4" ht="17.25" customHeight="1">
      <c r="A147" s="22" t="s">
        <v>123</v>
      </c>
      <c r="B147" s="27">
        <f>'оплата '!F150</f>
        <v>140.77753217683266</v>
      </c>
      <c r="C147" s="21">
        <v>1.87</v>
      </c>
      <c r="D147" s="27">
        <f>B147*C147</f>
        <v>263.2539851706771</v>
      </c>
    </row>
    <row r="148" spans="1:4" ht="21.75" customHeight="1">
      <c r="A148" s="22" t="s">
        <v>124</v>
      </c>
      <c r="B148" s="27">
        <f>'оплата '!F151</f>
        <v>66.97597742958402</v>
      </c>
      <c r="C148" s="21">
        <v>1.87</v>
      </c>
      <c r="D148" s="27">
        <f aca="true" t="shared" si="3" ref="D148:D164">B148*C148</f>
        <v>125.24507779332212</v>
      </c>
    </row>
    <row r="149" spans="1:4" ht="17.25" customHeight="1">
      <c r="A149" s="22" t="s">
        <v>125</v>
      </c>
      <c r="B149" s="27">
        <f>'оплата '!F152</f>
        <v>315.6829509419884</v>
      </c>
      <c r="C149" s="21">
        <v>1.87</v>
      </c>
      <c r="D149" s="27">
        <f t="shared" si="3"/>
        <v>590.3271182615183</v>
      </c>
    </row>
    <row r="150" spans="1:4" ht="18.75" customHeight="1">
      <c r="A150" s="22" t="s">
        <v>126</v>
      </c>
      <c r="B150" s="27">
        <f>'оплата '!F153</f>
        <v>421.05280078343594</v>
      </c>
      <c r="C150" s="21">
        <v>1.87</v>
      </c>
      <c r="D150" s="27">
        <f t="shared" si="3"/>
        <v>787.3687374650252</v>
      </c>
    </row>
    <row r="151" spans="1:4" ht="21.75" customHeight="1">
      <c r="A151" s="22" t="s">
        <v>127</v>
      </c>
      <c r="B151" s="27">
        <f>'оплата '!F154</f>
        <v>73.3749561648946</v>
      </c>
      <c r="C151" s="21">
        <v>1.87</v>
      </c>
      <c r="D151" s="27">
        <f t="shared" si="3"/>
        <v>137.21116802835292</v>
      </c>
    </row>
    <row r="152" spans="1:4" ht="19.5" customHeight="1">
      <c r="A152" s="22" t="s">
        <v>224</v>
      </c>
      <c r="B152" s="27">
        <f>'оплата '!F155</f>
        <v>57.59080861779518</v>
      </c>
      <c r="C152" s="21">
        <v>1.87</v>
      </c>
      <c r="D152" s="27">
        <f t="shared" si="3"/>
        <v>107.694812115277</v>
      </c>
    </row>
    <row r="153" spans="1:4" ht="18.75" customHeight="1">
      <c r="A153" s="22" t="s">
        <v>128</v>
      </c>
      <c r="B153" s="27">
        <f>'оплата '!F156</f>
        <v>73.3749561648946</v>
      </c>
      <c r="C153" s="21">
        <v>1.87</v>
      </c>
      <c r="D153" s="27">
        <f t="shared" si="3"/>
        <v>137.21116802835292</v>
      </c>
    </row>
    <row r="154" spans="1:4" ht="15">
      <c r="A154" s="22" t="s">
        <v>129</v>
      </c>
      <c r="B154" s="27">
        <f>'оплата '!F157</f>
        <v>57.59080861779518</v>
      </c>
      <c r="C154" s="21">
        <v>1.87</v>
      </c>
      <c r="D154" s="27">
        <f t="shared" si="3"/>
        <v>107.694812115277</v>
      </c>
    </row>
    <row r="155" spans="1:4" ht="17.25" customHeight="1">
      <c r="A155" s="22" t="s">
        <v>130</v>
      </c>
      <c r="B155" s="27">
        <f>'оплата '!F158</f>
        <v>85.31971647080768</v>
      </c>
      <c r="C155" s="21">
        <v>1.87</v>
      </c>
      <c r="D155" s="27">
        <f t="shared" si="3"/>
        <v>159.54786980041035</v>
      </c>
    </row>
    <row r="156" spans="1:4" ht="15.75" customHeight="1">
      <c r="A156" s="22" t="s">
        <v>131</v>
      </c>
      <c r="B156" s="27">
        <f>'оплата '!F159</f>
        <v>179.59800317105018</v>
      </c>
      <c r="C156" s="21">
        <v>1.87</v>
      </c>
      <c r="D156" s="27">
        <f t="shared" si="3"/>
        <v>335.8482659298639</v>
      </c>
    </row>
    <row r="157" spans="1:4" ht="19.5" customHeight="1">
      <c r="A157" s="22" t="s">
        <v>351</v>
      </c>
      <c r="B157" s="27">
        <f>'оплата '!F160</f>
        <v>80.62713206491325</v>
      </c>
      <c r="C157" s="21">
        <v>1.87</v>
      </c>
      <c r="D157" s="27">
        <f t="shared" si="3"/>
        <v>150.7727369613878</v>
      </c>
    </row>
    <row r="158" spans="1:4" ht="18" customHeight="1">
      <c r="A158" s="22" t="s">
        <v>133</v>
      </c>
      <c r="B158" s="27">
        <f>'оплата '!F161</f>
        <v>134.80515202387613</v>
      </c>
      <c r="C158" s="21">
        <v>1.87</v>
      </c>
      <c r="D158" s="27">
        <f t="shared" si="3"/>
        <v>252.0856342846484</v>
      </c>
    </row>
    <row r="159" spans="1:4" ht="15.75" customHeight="1">
      <c r="A159" s="22" t="s">
        <v>134</v>
      </c>
      <c r="B159" s="27">
        <f>'оплата '!F162</f>
        <v>60.57699869427345</v>
      </c>
      <c r="C159" s="21">
        <v>1.87</v>
      </c>
      <c r="D159" s="27">
        <f t="shared" si="3"/>
        <v>113.27898755829136</v>
      </c>
    </row>
    <row r="160" spans="1:4" ht="20.25" customHeight="1">
      <c r="A160" s="22" t="s">
        <v>135</v>
      </c>
      <c r="B160" s="27">
        <f>'оплата '!F163</f>
        <v>179.59800317105018</v>
      </c>
      <c r="C160" s="21">
        <v>1.87</v>
      </c>
      <c r="D160" s="27">
        <f t="shared" si="3"/>
        <v>335.8482659298639</v>
      </c>
    </row>
    <row r="161" spans="1:4" ht="15">
      <c r="A161" s="22" t="s">
        <v>136</v>
      </c>
      <c r="B161" s="27">
        <f>'оплата '!F164</f>
        <v>110.91563141204999</v>
      </c>
      <c r="C161" s="21">
        <v>1.87</v>
      </c>
      <c r="D161" s="27">
        <f t="shared" si="3"/>
        <v>207.4122307405335</v>
      </c>
    </row>
    <row r="162" spans="1:4" ht="15">
      <c r="A162" s="22" t="s">
        <v>435</v>
      </c>
      <c r="B162" s="27">
        <f>'оплата '!F165</f>
        <v>170.63943294161535</v>
      </c>
      <c r="C162" s="21">
        <v>1.87</v>
      </c>
      <c r="D162" s="27">
        <f t="shared" si="3"/>
        <v>319.0957396008207</v>
      </c>
    </row>
    <row r="163" spans="1:4" ht="30.75">
      <c r="A163" s="22" t="s">
        <v>434</v>
      </c>
      <c r="B163" s="27">
        <f>'оплата '!F166</f>
        <v>81.90692781197536</v>
      </c>
      <c r="C163" s="21">
        <v>1.87</v>
      </c>
      <c r="D163" s="27">
        <f t="shared" si="3"/>
        <v>153.16595500839395</v>
      </c>
    </row>
    <row r="164" spans="1:4" ht="16.5" customHeight="1">
      <c r="A164" s="22" t="s">
        <v>137</v>
      </c>
      <c r="B164" s="27">
        <f>'оплата '!F167</f>
        <v>105.36984984144748</v>
      </c>
      <c r="C164" s="21">
        <v>1.87</v>
      </c>
      <c r="D164" s="27">
        <f t="shared" si="3"/>
        <v>197.0416192035068</v>
      </c>
    </row>
    <row r="165" spans="1:4" ht="15">
      <c r="A165" s="162" t="s">
        <v>144</v>
      </c>
      <c r="B165" s="164"/>
      <c r="C165" s="164"/>
      <c r="D165" s="164"/>
    </row>
    <row r="166" spans="1:4" ht="15">
      <c r="A166" s="141" t="s">
        <v>331</v>
      </c>
      <c r="B166" s="146">
        <f>'оплата '!F169</f>
        <v>5.33248227942548</v>
      </c>
      <c r="C166" s="147">
        <v>1.87</v>
      </c>
      <c r="D166" s="146">
        <f>B166*C166</f>
        <v>9.971741862525647</v>
      </c>
    </row>
    <row r="167" spans="1:4" ht="31.5" customHeight="1">
      <c r="A167" s="22" t="s">
        <v>408</v>
      </c>
      <c r="B167" s="27">
        <f>'оплата '!F170</f>
        <v>26.235812814773364</v>
      </c>
      <c r="C167" s="21">
        <v>1.87</v>
      </c>
      <c r="D167" s="27">
        <f>B167*C167</f>
        <v>49.06096996362619</v>
      </c>
    </row>
    <row r="168" spans="1:4" ht="15">
      <c r="A168" s="162" t="s">
        <v>147</v>
      </c>
      <c r="B168" s="167"/>
      <c r="C168" s="167"/>
      <c r="D168" s="167"/>
    </row>
    <row r="169" spans="1:4" ht="33.75" customHeight="1">
      <c r="A169" s="3" t="s">
        <v>237</v>
      </c>
      <c r="B169" s="27">
        <f>'оплата '!F172</f>
        <v>2.55959149412423</v>
      </c>
      <c r="C169" s="21">
        <v>1.87</v>
      </c>
      <c r="D169" s="27">
        <f>B169*C169</f>
        <v>4.786436094012311</v>
      </c>
    </row>
    <row r="170" spans="1:4" ht="21.75" customHeight="1">
      <c r="A170" s="3" t="s">
        <v>170</v>
      </c>
      <c r="B170" s="27">
        <f>'оплата '!F173</f>
        <v>2.132992911770192</v>
      </c>
      <c r="C170" s="21">
        <v>1.87</v>
      </c>
      <c r="D170" s="27">
        <f aca="true" t="shared" si="4" ref="D170:D185">B170*C170</f>
        <v>3.9886967450102593</v>
      </c>
    </row>
    <row r="171" spans="1:4" ht="21.75" customHeight="1">
      <c r="A171" s="3" t="s">
        <v>332</v>
      </c>
      <c r="B171" s="27">
        <f>'оплата '!F174</f>
        <v>656.7485175340421</v>
      </c>
      <c r="C171" s="21">
        <v>1.87</v>
      </c>
      <c r="D171" s="27">
        <f t="shared" si="4"/>
        <v>1228.1197277886588</v>
      </c>
    </row>
    <row r="172" spans="1:4" ht="21.75" customHeight="1">
      <c r="A172" s="3" t="s">
        <v>333</v>
      </c>
      <c r="B172" s="27">
        <f>'оплата '!F175</f>
        <v>472.88452853945154</v>
      </c>
      <c r="C172" s="21">
        <v>1.87</v>
      </c>
      <c r="D172" s="27">
        <f t="shared" si="4"/>
        <v>884.2940683687744</v>
      </c>
    </row>
    <row r="173" spans="1:4" ht="21.75" customHeight="1">
      <c r="A173" s="3" t="s">
        <v>97</v>
      </c>
      <c r="B173" s="27">
        <f>'оплата '!F176</f>
        <v>0</v>
      </c>
      <c r="C173" s="21">
        <v>1.87</v>
      </c>
      <c r="D173" s="27">
        <f t="shared" si="4"/>
        <v>0</v>
      </c>
    </row>
    <row r="174" spans="1:4" ht="21.75" customHeight="1">
      <c r="A174" s="3" t="s">
        <v>583</v>
      </c>
      <c r="B174" s="27">
        <f>'оплата '!F177</f>
        <v>39.417709009513146</v>
      </c>
      <c r="C174" s="21">
        <v>1.87</v>
      </c>
      <c r="D174" s="27">
        <f t="shared" si="4"/>
        <v>73.71111584778959</v>
      </c>
    </row>
    <row r="175" spans="1:4" ht="21.75" customHeight="1">
      <c r="A175" s="3" t="s">
        <v>585</v>
      </c>
      <c r="B175" s="27">
        <f>'оплата '!F178</f>
        <v>65.65352182428651</v>
      </c>
      <c r="C175" s="21">
        <v>1.87</v>
      </c>
      <c r="D175" s="27">
        <f t="shared" si="4"/>
        <v>122.77208581141579</v>
      </c>
    </row>
    <row r="176" spans="1:4" ht="21.75" customHeight="1">
      <c r="A176" s="3" t="s">
        <v>369</v>
      </c>
      <c r="B176" s="27">
        <f>'оплата '!F179</f>
        <v>0.8531971647080768</v>
      </c>
      <c r="C176" s="21">
        <v>1.87</v>
      </c>
      <c r="D176" s="27">
        <f t="shared" si="4"/>
        <v>1.5954786980041038</v>
      </c>
    </row>
    <row r="177" spans="1:4" ht="16.5" customHeight="1">
      <c r="A177" s="3" t="s">
        <v>171</v>
      </c>
      <c r="B177" s="27">
        <f>'оплата '!F180</f>
        <v>56.311012870733066</v>
      </c>
      <c r="C177" s="21">
        <v>1.87</v>
      </c>
      <c r="D177" s="27">
        <f t="shared" si="4"/>
        <v>105.30159406827084</v>
      </c>
    </row>
    <row r="178" spans="1:4" ht="15">
      <c r="A178" s="3" t="s">
        <v>172</v>
      </c>
      <c r="B178" s="27">
        <f>'оплата '!F181</f>
        <v>47.7790412236523</v>
      </c>
      <c r="C178" s="21">
        <v>1.87</v>
      </c>
      <c r="D178" s="27">
        <f t="shared" si="4"/>
        <v>89.34680708822981</v>
      </c>
    </row>
    <row r="179" spans="1:4" ht="30.75" customHeight="1">
      <c r="A179" s="3" t="s">
        <v>238</v>
      </c>
      <c r="B179" s="27">
        <f>'оплата '!F182</f>
        <v>4.692584405894423</v>
      </c>
      <c r="C179" s="21">
        <v>1.87</v>
      </c>
      <c r="D179" s="27">
        <f t="shared" si="4"/>
        <v>8.775132839022572</v>
      </c>
    </row>
    <row r="180" spans="1:4" ht="20.25" customHeight="1">
      <c r="A180" s="3" t="s">
        <v>148</v>
      </c>
      <c r="B180" s="27">
        <f>'оплата '!F183</f>
        <v>21.75652770005596</v>
      </c>
      <c r="C180" s="21">
        <v>1.87</v>
      </c>
      <c r="D180" s="27">
        <f t="shared" si="4"/>
        <v>40.684706799104646</v>
      </c>
    </row>
    <row r="181" spans="1:4" ht="17.25" customHeight="1">
      <c r="A181" s="3" t="s">
        <v>149</v>
      </c>
      <c r="B181" s="27">
        <f>'оплата '!F184</f>
        <v>13.22455605297519</v>
      </c>
      <c r="C181" s="21">
        <v>1.87</v>
      </c>
      <c r="D181" s="27">
        <f t="shared" si="4"/>
        <v>24.729919819063607</v>
      </c>
    </row>
    <row r="182" spans="1:4" ht="33" customHeight="1">
      <c r="A182" s="3" t="s">
        <v>355</v>
      </c>
      <c r="B182" s="27">
        <f>'оплата '!F185</f>
        <v>24.31611919418019</v>
      </c>
      <c r="C182" s="21">
        <v>1.87</v>
      </c>
      <c r="D182" s="27">
        <f t="shared" si="4"/>
        <v>45.471142893116955</v>
      </c>
    </row>
    <row r="183" spans="1:4" ht="17.25" customHeight="1">
      <c r="A183" s="3" t="s">
        <v>150</v>
      </c>
      <c r="B183" s="27">
        <f>'оплата '!F186</f>
        <v>29.64860147360567</v>
      </c>
      <c r="C183" s="21">
        <v>1.87</v>
      </c>
      <c r="D183" s="27">
        <f t="shared" si="4"/>
        <v>55.4428847556426</v>
      </c>
    </row>
    <row r="184" spans="1:4" ht="16.5" customHeight="1">
      <c r="A184" s="3" t="s">
        <v>152</v>
      </c>
      <c r="B184" s="27">
        <f>'оплата '!F187</f>
        <v>26.02251352359634</v>
      </c>
      <c r="C184" s="21">
        <v>1.87</v>
      </c>
      <c r="D184" s="27">
        <f t="shared" si="4"/>
        <v>48.66210028912516</v>
      </c>
    </row>
    <row r="185" spans="1:4" ht="18.75" customHeight="1">
      <c r="A185" s="3" t="s">
        <v>153</v>
      </c>
      <c r="B185" s="27">
        <f>'оплата '!F188</f>
        <v>6.760000000000001</v>
      </c>
      <c r="C185" s="21">
        <v>1.87</v>
      </c>
      <c r="D185" s="27">
        <f t="shared" si="4"/>
        <v>12.641200000000001</v>
      </c>
    </row>
    <row r="186" spans="1:4" ht="15">
      <c r="A186" s="162" t="s">
        <v>155</v>
      </c>
      <c r="B186" s="168"/>
      <c r="C186" s="168"/>
      <c r="D186" s="168"/>
    </row>
    <row r="187" spans="1:4" ht="17.25" customHeight="1">
      <c r="A187" s="3" t="s">
        <v>287</v>
      </c>
      <c r="B187" s="21">
        <f>'оплата '!F190</f>
        <v>22.609724864764036</v>
      </c>
      <c r="C187" s="21">
        <v>1.87</v>
      </c>
      <c r="D187" s="21">
        <f>B187*C187</f>
        <v>42.280185497108754</v>
      </c>
    </row>
    <row r="188" spans="1:4" ht="15" customHeight="1">
      <c r="A188" s="3" t="s">
        <v>156</v>
      </c>
      <c r="B188" s="21">
        <f>'оплата '!F191</f>
        <v>12.797957470621153</v>
      </c>
      <c r="C188" s="21">
        <v>1.87</v>
      </c>
      <c r="D188" s="21">
        <f>B188*C188</f>
        <v>23.932180470061557</v>
      </c>
    </row>
    <row r="189" spans="1:4" ht="15">
      <c r="A189" s="3" t="s">
        <v>157</v>
      </c>
      <c r="B189" s="21">
        <f>'оплата '!F192</f>
        <v>22.609724864764036</v>
      </c>
      <c r="C189" s="21">
        <v>1.87</v>
      </c>
      <c r="D189" s="21">
        <f>B189*C189</f>
        <v>42.280185497108754</v>
      </c>
    </row>
    <row r="190" spans="1:4" ht="17.25" customHeight="1">
      <c r="A190" s="3" t="s">
        <v>261</v>
      </c>
      <c r="B190" s="21">
        <f>'оплата '!F193</f>
        <v>13.22455605297519</v>
      </c>
      <c r="C190" s="21">
        <v>1.87</v>
      </c>
      <c r="D190" s="21">
        <f>B190*C190</f>
        <v>24.729919819063607</v>
      </c>
    </row>
    <row r="191" spans="1:4" ht="72.75" customHeight="1">
      <c r="A191" s="162" t="s">
        <v>767</v>
      </c>
      <c r="B191" s="164"/>
      <c r="C191" s="164"/>
      <c r="D191" s="164"/>
    </row>
    <row r="192" spans="1:4" ht="61.5">
      <c r="A192" s="3" t="s">
        <v>586</v>
      </c>
      <c r="B192" s="21">
        <f>'оплата '!F195</f>
        <v>85.31971647080768</v>
      </c>
      <c r="C192" s="21">
        <v>1.87</v>
      </c>
      <c r="D192" s="21">
        <f>B192*C192</f>
        <v>159.54786980041035</v>
      </c>
    </row>
    <row r="193" spans="1:4" ht="54" customHeight="1">
      <c r="A193" s="3" t="s">
        <v>587</v>
      </c>
      <c r="B193" s="21">
        <f>'оплата '!F196</f>
        <v>85.31971647080768</v>
      </c>
      <c r="C193" s="21">
        <v>1.87</v>
      </c>
      <c r="D193" s="21">
        <f aca="true" t="shared" si="5" ref="D193:D214">B193*C193</f>
        <v>159.54786980041035</v>
      </c>
    </row>
    <row r="194" spans="1:4" ht="65.25" customHeight="1">
      <c r="A194" s="3" t="s">
        <v>588</v>
      </c>
      <c r="B194" s="21">
        <f>'оплата '!F197</f>
        <v>26.87571068830442</v>
      </c>
      <c r="C194" s="21">
        <v>1.87</v>
      </c>
      <c r="D194" s="21">
        <f t="shared" si="5"/>
        <v>50.257578987129264</v>
      </c>
    </row>
    <row r="195" spans="1:4" ht="68.25" customHeight="1">
      <c r="A195" s="3" t="s">
        <v>589</v>
      </c>
      <c r="B195" s="21">
        <f>'оплата '!F198</f>
        <v>6.3989787353105765</v>
      </c>
      <c r="C195" s="21">
        <v>1.87</v>
      </c>
      <c r="D195" s="21">
        <f t="shared" si="5"/>
        <v>11.966090235030778</v>
      </c>
    </row>
    <row r="196" spans="1:4" ht="60.75" customHeight="1">
      <c r="A196" s="3" t="s">
        <v>590</v>
      </c>
      <c r="B196" s="21">
        <f>'оплата '!F199</f>
        <v>21.32992911770192</v>
      </c>
      <c r="C196" s="21">
        <v>1.87</v>
      </c>
      <c r="D196" s="21">
        <f t="shared" si="5"/>
        <v>39.88696745010259</v>
      </c>
    </row>
    <row r="197" spans="1:4" ht="60.75" customHeight="1">
      <c r="A197" s="3" t="s">
        <v>734</v>
      </c>
      <c r="B197" s="21">
        <f>'оплата '!F200</f>
        <v>4.07399832120873</v>
      </c>
      <c r="C197" s="21">
        <v>0.1</v>
      </c>
      <c r="D197" s="21">
        <f t="shared" si="5"/>
        <v>0.40739983212087305</v>
      </c>
    </row>
    <row r="198" spans="1:4" ht="81" customHeight="1">
      <c r="A198" s="3" t="s">
        <v>790</v>
      </c>
      <c r="B198" s="21">
        <f>'оплата '!F201</f>
        <v>17.6087260772244</v>
      </c>
      <c r="C198" s="21">
        <v>0.1</v>
      </c>
      <c r="D198" s="21">
        <f t="shared" si="5"/>
        <v>1.7608726077224401</v>
      </c>
    </row>
    <row r="199" spans="1:4" ht="71.25" customHeight="1">
      <c r="A199" s="3" t="s">
        <v>742</v>
      </c>
      <c r="B199" s="21">
        <f>'оплата '!F202</f>
        <v>85.31971647080768</v>
      </c>
      <c r="C199" s="21">
        <v>1.87</v>
      </c>
      <c r="D199" s="21">
        <f t="shared" si="5"/>
        <v>159.54786980041035</v>
      </c>
    </row>
    <row r="200" spans="1:4" ht="70.5" customHeight="1">
      <c r="A200" s="3" t="s">
        <v>735</v>
      </c>
      <c r="B200" s="21">
        <f>'оплата '!F203</f>
        <v>26.87571068830442</v>
      </c>
      <c r="C200" s="21">
        <v>1.87</v>
      </c>
      <c r="D200" s="21">
        <f t="shared" si="5"/>
        <v>50.257578987129264</v>
      </c>
    </row>
    <row r="201" spans="1:4" ht="51" customHeight="1">
      <c r="A201" s="3" t="s">
        <v>620</v>
      </c>
      <c r="B201" s="21">
        <f>'оплата '!F204</f>
        <v>19.623534788285767</v>
      </c>
      <c r="C201" s="21">
        <v>1.87</v>
      </c>
      <c r="D201" s="21">
        <f t="shared" si="5"/>
        <v>36.69601005409439</v>
      </c>
    </row>
    <row r="202" spans="1:4" ht="47.25" customHeight="1">
      <c r="A202" s="3" t="s">
        <v>736</v>
      </c>
      <c r="B202" s="21">
        <f>'оплата '!F205</f>
        <v>19.32491578063794</v>
      </c>
      <c r="C202" s="21">
        <v>0.1</v>
      </c>
      <c r="D202" s="21">
        <f t="shared" si="5"/>
        <v>1.9324915780637941</v>
      </c>
    </row>
    <row r="203" spans="1:4" ht="48.75" customHeight="1">
      <c r="A203" s="3" t="s">
        <v>743</v>
      </c>
      <c r="B203" s="21">
        <f>'оплата '!F206</f>
        <v>25.467935366536093</v>
      </c>
      <c r="C203" s="21">
        <v>1.87</v>
      </c>
      <c r="D203" s="21">
        <f t="shared" si="5"/>
        <v>47.6250391354225</v>
      </c>
    </row>
    <row r="204" spans="1:4" ht="68.25" customHeight="1">
      <c r="A204" s="3" t="s">
        <v>744</v>
      </c>
      <c r="B204" s="21">
        <f>'оплата '!F207</f>
        <v>14.973610240626748</v>
      </c>
      <c r="C204" s="21">
        <v>1.87</v>
      </c>
      <c r="D204" s="21">
        <f t="shared" si="5"/>
        <v>28.00065114997202</v>
      </c>
    </row>
    <row r="205" spans="1:4" ht="35.25" customHeight="1">
      <c r="A205" s="3" t="s">
        <v>745</v>
      </c>
      <c r="B205" s="21">
        <f>'оплата '!F208</f>
        <v>21.287269259466516</v>
      </c>
      <c r="C205" s="21">
        <v>1.87</v>
      </c>
      <c r="D205" s="21">
        <f t="shared" si="5"/>
        <v>39.807193515202385</v>
      </c>
    </row>
    <row r="206" spans="1:4" ht="46.5">
      <c r="A206" s="3" t="s">
        <v>746</v>
      </c>
      <c r="B206" s="21">
        <f>'оплата '!F209</f>
        <v>102.38365976496922</v>
      </c>
      <c r="C206" s="21">
        <v>1.87</v>
      </c>
      <c r="D206" s="21">
        <f t="shared" si="5"/>
        <v>191.45744376049245</v>
      </c>
    </row>
    <row r="207" spans="1:4" ht="33.75" customHeight="1">
      <c r="A207" s="3" t="s">
        <v>747</v>
      </c>
      <c r="B207" s="21">
        <f>'оплата '!F210</f>
        <v>11.048903282969594</v>
      </c>
      <c r="C207" s="21">
        <v>1.87</v>
      </c>
      <c r="D207" s="21">
        <f t="shared" si="5"/>
        <v>20.66144913915314</v>
      </c>
    </row>
    <row r="208" spans="1:4" ht="29.25" customHeight="1">
      <c r="A208" s="3" t="s">
        <v>748</v>
      </c>
      <c r="B208" s="21">
        <f>'оплата '!F211</f>
        <v>11.048903282969594</v>
      </c>
      <c r="C208" s="21">
        <v>1.87</v>
      </c>
      <c r="D208" s="21">
        <f t="shared" si="5"/>
        <v>20.66144913915314</v>
      </c>
    </row>
    <row r="209" spans="1:4" ht="48.75" customHeight="1">
      <c r="A209" s="3" t="s">
        <v>749</v>
      </c>
      <c r="B209" s="21">
        <f>'оплата '!F212</f>
        <v>25.467935366536093</v>
      </c>
      <c r="C209" s="21">
        <v>1.87</v>
      </c>
      <c r="D209" s="21">
        <f t="shared" si="5"/>
        <v>47.6250391354225</v>
      </c>
    </row>
    <row r="210" spans="1:4" ht="35.25" customHeight="1">
      <c r="A210" s="3" t="s">
        <v>750</v>
      </c>
      <c r="B210" s="21">
        <f>'оплата '!F213</f>
        <v>17.87448060063421</v>
      </c>
      <c r="C210" s="21">
        <v>1.87</v>
      </c>
      <c r="D210" s="21">
        <f t="shared" si="5"/>
        <v>33.425278723185976</v>
      </c>
    </row>
    <row r="211" spans="1:4" ht="53.25" customHeight="1">
      <c r="A211" s="3" t="s">
        <v>751</v>
      </c>
      <c r="B211" s="21">
        <f>'оплата '!F214</f>
        <v>17.87448060063421</v>
      </c>
      <c r="C211" s="21">
        <v>1.87</v>
      </c>
      <c r="D211" s="21">
        <f t="shared" si="5"/>
        <v>33.425278723185976</v>
      </c>
    </row>
    <row r="212" spans="1:4" ht="52.5" customHeight="1">
      <c r="A212" s="3" t="s">
        <v>737</v>
      </c>
      <c r="B212" s="21">
        <f>'оплата '!F215</f>
        <v>6.825577317664615</v>
      </c>
      <c r="C212" s="21">
        <v>1.87</v>
      </c>
      <c r="D212" s="21">
        <f t="shared" si="5"/>
        <v>12.76382958403283</v>
      </c>
    </row>
    <row r="213" spans="1:4" ht="53.25" customHeight="1">
      <c r="A213" s="3" t="s">
        <v>738</v>
      </c>
      <c r="B213" s="21">
        <f>'оплата '!F216</f>
        <v>3.9673668158925572</v>
      </c>
      <c r="C213" s="21">
        <v>1.87</v>
      </c>
      <c r="D213" s="21">
        <f t="shared" si="5"/>
        <v>7.418975945719082</v>
      </c>
    </row>
    <row r="214" spans="1:4" ht="41.25" customHeight="1">
      <c r="A214" s="3" t="s">
        <v>739</v>
      </c>
      <c r="B214" s="21">
        <f>'оплата '!F217</f>
        <v>3.394998601007275</v>
      </c>
      <c r="C214" s="21">
        <v>0.1</v>
      </c>
      <c r="D214" s="21">
        <f t="shared" si="5"/>
        <v>0.3394998601007275</v>
      </c>
    </row>
    <row r="215" spans="1:4" ht="39.75" customHeight="1">
      <c r="A215" s="162" t="s">
        <v>158</v>
      </c>
      <c r="B215" s="165"/>
      <c r="C215" s="165"/>
      <c r="D215" s="165"/>
    </row>
    <row r="216" spans="1:4" ht="33" customHeight="1">
      <c r="A216" s="3" t="s">
        <v>445</v>
      </c>
      <c r="B216" s="28">
        <f>'оплата '!F219</f>
        <v>19.623534788285767</v>
      </c>
      <c r="C216" s="21">
        <v>1.87</v>
      </c>
      <c r="D216" s="28">
        <f>B216*C216</f>
        <v>36.69601005409439</v>
      </c>
    </row>
    <row r="217" spans="1:4" ht="20.25" customHeight="1">
      <c r="A217" s="3" t="s">
        <v>173</v>
      </c>
      <c r="B217" s="28">
        <f>'оплата '!F220</f>
        <v>19.623534788285767</v>
      </c>
      <c r="C217" s="21">
        <v>1.87</v>
      </c>
      <c r="D217" s="28">
        <f aca="true" t="shared" si="6" ref="D217:D223">B217*C217</f>
        <v>36.69601005409439</v>
      </c>
    </row>
    <row r="218" spans="1:4" ht="18.75" customHeight="1">
      <c r="A218" s="3" t="s">
        <v>174</v>
      </c>
      <c r="B218" s="28">
        <f>'оплата '!F221</f>
        <v>6.3989787353105765</v>
      </c>
      <c r="C218" s="21">
        <v>1.87</v>
      </c>
      <c r="D218" s="28">
        <f t="shared" si="6"/>
        <v>11.966090235030778</v>
      </c>
    </row>
    <row r="219" spans="1:4" ht="18.75" customHeight="1">
      <c r="A219" s="3" t="s">
        <v>175</v>
      </c>
      <c r="B219" s="28">
        <f>'оплата '!F222</f>
        <v>6.3989787353105765</v>
      </c>
      <c r="C219" s="21">
        <v>1.87</v>
      </c>
      <c r="D219" s="28">
        <f t="shared" si="6"/>
        <v>11.966090235030778</v>
      </c>
    </row>
    <row r="220" spans="1:4" ht="20.25" customHeight="1">
      <c r="A220" s="3" t="s">
        <v>195</v>
      </c>
      <c r="B220" s="28">
        <f>'оплата '!F223</f>
        <v>4.265985823540384</v>
      </c>
      <c r="C220" s="21">
        <v>1.87</v>
      </c>
      <c r="D220" s="28">
        <f t="shared" si="6"/>
        <v>7.977393490020519</v>
      </c>
    </row>
    <row r="221" spans="1:4" ht="17.25" customHeight="1">
      <c r="A221" s="3" t="s">
        <v>196</v>
      </c>
      <c r="B221" s="28">
        <f>'оплата '!F224</f>
        <v>4.265985823540384</v>
      </c>
      <c r="C221" s="21">
        <v>1.87</v>
      </c>
      <c r="D221" s="28">
        <f t="shared" si="6"/>
        <v>7.977393490020519</v>
      </c>
    </row>
    <row r="222" spans="1:4" ht="20.25" customHeight="1">
      <c r="A222" s="3" t="s">
        <v>448</v>
      </c>
      <c r="B222" s="28">
        <f>'оплата '!F225</f>
        <v>17.063943294161536</v>
      </c>
      <c r="C222" s="21">
        <v>1.87</v>
      </c>
      <c r="D222" s="28">
        <f t="shared" si="6"/>
        <v>31.909573960082074</v>
      </c>
    </row>
    <row r="223" spans="1:4" ht="20.25" customHeight="1">
      <c r="A223" s="3" t="s">
        <v>449</v>
      </c>
      <c r="B223" s="28">
        <f>'оплата '!F226</f>
        <v>17.063943294161536</v>
      </c>
      <c r="C223" s="21">
        <v>1.87</v>
      </c>
      <c r="D223" s="28">
        <f t="shared" si="6"/>
        <v>31.909573960082074</v>
      </c>
    </row>
    <row r="224" spans="1:4" ht="24.75" customHeight="1">
      <c r="A224" s="154" t="s">
        <v>141</v>
      </c>
      <c r="B224" s="155"/>
      <c r="C224" s="155"/>
      <c r="D224" s="155"/>
    </row>
    <row r="225" spans="1:4" ht="12.75" customHeight="1">
      <c r="A225" s="31" t="s">
        <v>137</v>
      </c>
      <c r="B225" s="43">
        <f>'оплата '!F228</f>
        <v>105.36984984144748</v>
      </c>
      <c r="C225" s="43">
        <v>1.87</v>
      </c>
      <c r="D225" s="43">
        <f>B225*C225</f>
        <v>197.0416192035068</v>
      </c>
    </row>
    <row r="226" spans="1:4" ht="65.25" customHeight="1">
      <c r="A226" s="162" t="s">
        <v>681</v>
      </c>
      <c r="B226" s="165"/>
      <c r="C226" s="165"/>
      <c r="D226" s="165"/>
    </row>
    <row r="227" spans="1:4" ht="23.25" customHeight="1">
      <c r="A227" s="3" t="s">
        <v>159</v>
      </c>
      <c r="B227" s="132">
        <f>'оплата '!F230</f>
        <v>19.623534788285767</v>
      </c>
      <c r="C227" s="132">
        <v>1.87</v>
      </c>
      <c r="D227" s="132">
        <f>B227*C227</f>
        <v>36.69601005409439</v>
      </c>
    </row>
    <row r="228" spans="1:4" ht="30.75" customHeight="1">
      <c r="A228" s="162" t="s">
        <v>140</v>
      </c>
      <c r="B228" s="164"/>
      <c r="C228" s="164"/>
      <c r="D228" s="164"/>
    </row>
    <row r="229" spans="1:4" ht="15">
      <c r="A229" s="3" t="s">
        <v>306</v>
      </c>
      <c r="B229" s="21">
        <f>'оплата '!F232</f>
        <v>136.5115463532923</v>
      </c>
      <c r="C229" s="21">
        <v>1.87</v>
      </c>
      <c r="D229" s="21">
        <f aca="true" t="shared" si="7" ref="D229:D241">B229*C229</f>
        <v>255.2765916806566</v>
      </c>
    </row>
    <row r="230" spans="1:4" ht="15">
      <c r="A230" s="3" t="s">
        <v>421</v>
      </c>
      <c r="B230" s="21">
        <f>'оплата '!F233</f>
        <v>136.5115463532923</v>
      </c>
      <c r="C230" s="21">
        <v>1.87</v>
      </c>
      <c r="D230" s="21">
        <f>B230*C230</f>
        <v>255.2765916806566</v>
      </c>
    </row>
    <row r="231" spans="1:4" ht="18.75" customHeight="1">
      <c r="A231" s="3" t="s">
        <v>225</v>
      </c>
      <c r="B231" s="21">
        <f>'оплата '!F234</f>
        <v>90.86549804141018</v>
      </c>
      <c r="C231" s="21">
        <v>1.87</v>
      </c>
      <c r="D231" s="21">
        <f t="shared" si="7"/>
        <v>169.91848133743704</v>
      </c>
    </row>
    <row r="232" spans="1:4" ht="18.75" customHeight="1">
      <c r="A232" s="3" t="s">
        <v>423</v>
      </c>
      <c r="B232" s="21">
        <f>'оплата '!F235</f>
        <v>90.86549804141018</v>
      </c>
      <c r="C232" s="21">
        <v>1.87</v>
      </c>
      <c r="D232" s="21">
        <f t="shared" si="7"/>
        <v>169.91848133743704</v>
      </c>
    </row>
    <row r="233" spans="1:4" ht="18.75" customHeight="1">
      <c r="A233" s="3" t="s">
        <v>366</v>
      </c>
      <c r="B233" s="21">
        <f>'оплата '!F236</f>
        <v>45.646048311882105</v>
      </c>
      <c r="C233" s="21">
        <v>1.87</v>
      </c>
      <c r="D233" s="21">
        <f t="shared" si="7"/>
        <v>85.35811034321954</v>
      </c>
    </row>
    <row r="234" spans="1:4" ht="18.75" customHeight="1">
      <c r="A234" s="3" t="s">
        <v>616</v>
      </c>
      <c r="B234" s="21">
        <f>'оплата '!F237</f>
        <v>122.43379313560902</v>
      </c>
      <c r="C234" s="21">
        <v>1.87</v>
      </c>
      <c r="D234" s="21">
        <f t="shared" si="7"/>
        <v>228.9511931635889</v>
      </c>
    </row>
    <row r="235" spans="1:4" ht="18.75" customHeight="1">
      <c r="A235" s="3" t="s">
        <v>617</v>
      </c>
      <c r="B235" s="21">
        <f>'оплата '!F238</f>
        <v>114.32842007088229</v>
      </c>
      <c r="C235" s="21">
        <v>1.87</v>
      </c>
      <c r="D235" s="21">
        <f t="shared" si="7"/>
        <v>213.7941455325499</v>
      </c>
    </row>
    <row r="236" spans="1:4" ht="18.75" customHeight="1">
      <c r="A236" s="3" t="s">
        <v>618</v>
      </c>
      <c r="B236" s="21">
        <f>'оплата '!F239</f>
        <v>97.26447677672076</v>
      </c>
      <c r="C236" s="21">
        <v>1.87</v>
      </c>
      <c r="D236" s="21">
        <f t="shared" si="7"/>
        <v>181.88457157246782</v>
      </c>
    </row>
    <row r="237" spans="1:4" ht="18.75" customHeight="1">
      <c r="A237" s="3" t="s">
        <v>367</v>
      </c>
      <c r="B237" s="21">
        <f>'оплата '!F240</f>
        <v>23.036323447118075</v>
      </c>
      <c r="C237" s="21">
        <v>1.87</v>
      </c>
      <c r="D237" s="21">
        <f t="shared" si="7"/>
        <v>43.077924846110804</v>
      </c>
    </row>
    <row r="238" spans="1:4" ht="18.75" customHeight="1">
      <c r="A238" s="3" t="s">
        <v>343</v>
      </c>
      <c r="B238" s="21">
        <f>ЕСН!D239</f>
        <v>60.542017610520425</v>
      </c>
      <c r="C238" s="21">
        <v>1.87</v>
      </c>
      <c r="D238" s="21">
        <f t="shared" si="7"/>
        <v>113.2135729316732</v>
      </c>
    </row>
    <row r="239" spans="1:4" ht="18.75" customHeight="1">
      <c r="A239" s="3" t="s">
        <v>344</v>
      </c>
      <c r="B239" s="21">
        <f>ЕСН!D240</f>
        <v>107.1982513654169</v>
      </c>
      <c r="C239" s="21">
        <v>1.87</v>
      </c>
      <c r="D239" s="21">
        <f t="shared" si="7"/>
        <v>200.4607300533296</v>
      </c>
    </row>
    <row r="240" spans="1:4" ht="18.75" customHeight="1">
      <c r="A240" s="3" t="s">
        <v>422</v>
      </c>
      <c r="B240" s="21">
        <f>'оплата '!F243</f>
        <v>91.29209662376421</v>
      </c>
      <c r="C240" s="21">
        <v>1.87</v>
      </c>
      <c r="D240" s="21">
        <f t="shared" si="7"/>
        <v>170.71622068643907</v>
      </c>
    </row>
    <row r="241" spans="1:4" ht="16.5" customHeight="1">
      <c r="A241" s="3" t="s">
        <v>226</v>
      </c>
      <c r="B241" s="21">
        <f>'оплата '!F244</f>
        <v>91.29209662376421</v>
      </c>
      <c r="C241" s="21">
        <v>1.87</v>
      </c>
      <c r="D241" s="21">
        <f t="shared" si="7"/>
        <v>170.71622068643907</v>
      </c>
    </row>
    <row r="242" spans="1:4" ht="68.25" customHeight="1">
      <c r="A242" s="162" t="s">
        <v>138</v>
      </c>
      <c r="B242" s="164"/>
      <c r="C242" s="164"/>
      <c r="D242" s="164"/>
    </row>
    <row r="243" spans="1:4" ht="46.5">
      <c r="A243" s="3" t="s">
        <v>239</v>
      </c>
      <c r="B243" s="21">
        <f>'оплата '!F246</f>
        <v>3599.212239321022</v>
      </c>
      <c r="C243" s="21">
        <v>1.87</v>
      </c>
      <c r="D243" s="21">
        <f>B243*C243</f>
        <v>6730.526887530312</v>
      </c>
    </row>
    <row r="244" spans="1:4" ht="131.25" customHeight="1">
      <c r="A244" s="3" t="s">
        <v>240</v>
      </c>
      <c r="B244" s="21">
        <f>'оплата '!F247</f>
        <v>3211.860726543555</v>
      </c>
      <c r="C244" s="21">
        <v>1.87</v>
      </c>
      <c r="D244" s="21">
        <f aca="true" t="shared" si="8" ref="D244:D259">B244*C244</f>
        <v>6006.179558636448</v>
      </c>
    </row>
    <row r="245" spans="1:4" ht="99" customHeight="1">
      <c r="A245" s="3" t="s">
        <v>353</v>
      </c>
      <c r="B245" s="21">
        <f>'оплата '!F248</f>
        <v>2124.4609401231114</v>
      </c>
      <c r="C245" s="21">
        <v>1.87</v>
      </c>
      <c r="D245" s="21">
        <f t="shared" si="8"/>
        <v>3972.7419580302185</v>
      </c>
    </row>
    <row r="246" spans="1:4" ht="50.25" customHeight="1">
      <c r="A246" s="3" t="s">
        <v>354</v>
      </c>
      <c r="B246" s="21">
        <f>'оплата '!F249</f>
        <v>963.8568369707143</v>
      </c>
      <c r="C246" s="21">
        <v>1.87</v>
      </c>
      <c r="D246" s="21">
        <f t="shared" si="8"/>
        <v>1802.4122851352358</v>
      </c>
    </row>
    <row r="247" spans="1:4" ht="36" customHeight="1">
      <c r="A247" s="3" t="s">
        <v>241</v>
      </c>
      <c r="B247" s="21">
        <f>'оплата '!F250</f>
        <v>1050.9256076291736</v>
      </c>
      <c r="C247" s="21">
        <v>1.87</v>
      </c>
      <c r="D247" s="21">
        <f t="shared" si="8"/>
        <v>1965.2308862665548</v>
      </c>
    </row>
    <row r="248" spans="1:4" ht="18.75" customHeight="1">
      <c r="A248" s="9" t="s">
        <v>160</v>
      </c>
      <c r="B248" s="21">
        <f>'оплата '!F251</f>
        <v>1369.8080479388175</v>
      </c>
      <c r="C248" s="21">
        <v>1.87</v>
      </c>
      <c r="D248" s="21">
        <f t="shared" si="8"/>
        <v>2561.541049645589</v>
      </c>
    </row>
    <row r="249" spans="1:4" ht="19.5" customHeight="1">
      <c r="A249" s="3" t="s">
        <v>161</v>
      </c>
      <c r="B249" s="21">
        <f>'оплата '!F252</f>
        <v>2146.132148106696</v>
      </c>
      <c r="C249" s="21">
        <v>1.87</v>
      </c>
      <c r="D249" s="21">
        <f t="shared" si="8"/>
        <v>4013.267116959522</v>
      </c>
    </row>
    <row r="250" spans="1:4" ht="21" customHeight="1">
      <c r="A250" s="3" t="s">
        <v>162</v>
      </c>
      <c r="B250" s="21">
        <f>'оплата '!F253</f>
        <v>548.563117049058</v>
      </c>
      <c r="C250" s="21">
        <v>1.87</v>
      </c>
      <c r="D250" s="21">
        <f t="shared" si="8"/>
        <v>1025.8130288817383</v>
      </c>
    </row>
    <row r="251" spans="1:4" ht="34.5" customHeight="1">
      <c r="A251" s="3" t="s">
        <v>242</v>
      </c>
      <c r="B251" s="21">
        <f>'оплата '!F254</f>
        <v>1095.0359010445811</v>
      </c>
      <c r="C251" s="21">
        <v>1.87</v>
      </c>
      <c r="D251" s="21">
        <f t="shared" si="8"/>
        <v>2047.717134953367</v>
      </c>
    </row>
    <row r="252" spans="1:4" ht="17.25" customHeight="1">
      <c r="A252" s="3" t="s">
        <v>163</v>
      </c>
      <c r="B252" s="21">
        <f>'оплата '!F255</f>
        <v>2146.132148106696</v>
      </c>
      <c r="C252" s="21">
        <v>1.87</v>
      </c>
      <c r="D252" s="21">
        <f t="shared" si="8"/>
        <v>4013.267116959522</v>
      </c>
    </row>
    <row r="253" spans="1:4" ht="19.5" customHeight="1">
      <c r="A253" s="3" t="s">
        <v>164</v>
      </c>
      <c r="B253" s="21">
        <f>'оплата '!F256</f>
        <v>2717.3049900205187</v>
      </c>
      <c r="C253" s="21">
        <v>1.87</v>
      </c>
      <c r="D253" s="21">
        <f t="shared" si="8"/>
        <v>5081.36033133837</v>
      </c>
    </row>
    <row r="254" spans="1:4" ht="18.75" customHeight="1">
      <c r="A254" s="3" t="s">
        <v>165</v>
      </c>
      <c r="B254" s="21">
        <f>'оплата '!F257</f>
        <v>2944.3834154075735</v>
      </c>
      <c r="C254" s="21">
        <v>1.87</v>
      </c>
      <c r="D254" s="21">
        <f t="shared" si="8"/>
        <v>5505.9969868121625</v>
      </c>
    </row>
    <row r="255" spans="1:4" ht="46.5">
      <c r="A255" s="3" t="s">
        <v>769</v>
      </c>
      <c r="B255" s="21">
        <f>'оплата '!F258</f>
        <v>549.3309944972953</v>
      </c>
      <c r="C255" s="21">
        <v>1.87</v>
      </c>
      <c r="D255" s="21">
        <f t="shared" si="8"/>
        <v>1027.2489597099423</v>
      </c>
    </row>
    <row r="256" spans="1:4" ht="16.5" customHeight="1">
      <c r="A256" s="3" t="s">
        <v>243</v>
      </c>
      <c r="B256" s="21">
        <f>'оплата '!F259</f>
        <v>1142.6016429770564</v>
      </c>
      <c r="C256" s="21">
        <v>1.87</v>
      </c>
      <c r="D256" s="21">
        <f t="shared" si="8"/>
        <v>2136.6650723670955</v>
      </c>
    </row>
    <row r="257" spans="1:4" ht="17.25" customHeight="1">
      <c r="A257" s="9" t="s">
        <v>166</v>
      </c>
      <c r="B257" s="21">
        <f>'оплата '!F260</f>
        <v>1274.5485844991604</v>
      </c>
      <c r="C257" s="21">
        <v>1.87</v>
      </c>
      <c r="D257" s="21">
        <f t="shared" si="8"/>
        <v>2383.40585301343</v>
      </c>
    </row>
    <row r="258" spans="1:4" ht="17.25" customHeight="1">
      <c r="A258" s="9" t="s">
        <v>370</v>
      </c>
      <c r="B258" s="21">
        <f>'оплата '!F261</f>
        <v>276.4785412236523</v>
      </c>
      <c r="C258" s="21">
        <v>1.87</v>
      </c>
      <c r="D258" s="21">
        <f t="shared" si="8"/>
        <v>517.0148720882298</v>
      </c>
    </row>
    <row r="259" spans="1:4" ht="14.25" customHeight="1">
      <c r="A259" s="26" t="s">
        <v>167</v>
      </c>
      <c r="B259" s="21">
        <f>'оплата '!F262</f>
        <v>770.6503390225704</v>
      </c>
      <c r="C259" s="21">
        <v>1.87</v>
      </c>
      <c r="D259" s="21">
        <f t="shared" si="8"/>
        <v>1441.1161339722066</v>
      </c>
    </row>
    <row r="260" spans="1:4" ht="45" customHeight="1">
      <c r="A260" s="162" t="s">
        <v>143</v>
      </c>
      <c r="B260" s="164"/>
      <c r="C260" s="164"/>
      <c r="D260" s="164"/>
    </row>
    <row r="261" spans="1:4" ht="45" customHeight="1">
      <c r="A261" s="61" t="s">
        <v>763</v>
      </c>
      <c r="B261" s="61"/>
      <c r="C261" s="61"/>
      <c r="D261" s="64"/>
    </row>
    <row r="262" spans="1:4" ht="46.5">
      <c r="A262" s="3" t="s">
        <v>770</v>
      </c>
      <c r="B262" s="21">
        <f>'оплата '!F265</f>
        <v>44.792851147174034</v>
      </c>
      <c r="C262" s="21">
        <v>1.87</v>
      </c>
      <c r="D262" s="21">
        <f aca="true" t="shared" si="9" ref="D262:D289">B262*C262</f>
        <v>83.76263164521545</v>
      </c>
    </row>
    <row r="263" spans="1:4" ht="17.25" customHeight="1">
      <c r="A263" s="9" t="s">
        <v>318</v>
      </c>
      <c r="B263" s="21">
        <f>'оплата '!F266</f>
        <v>102.38365976496922</v>
      </c>
      <c r="C263" s="21">
        <v>1.87</v>
      </c>
      <c r="D263" s="21">
        <f t="shared" si="9"/>
        <v>191.45744376049245</v>
      </c>
    </row>
    <row r="264" spans="1:4" ht="18.75" customHeight="1">
      <c r="A264" s="9" t="s">
        <v>317</v>
      </c>
      <c r="B264" s="21">
        <f>'оплата '!F267</f>
        <v>124.99338462973326</v>
      </c>
      <c r="C264" s="21">
        <v>1.87</v>
      </c>
      <c r="D264" s="21">
        <f t="shared" si="9"/>
        <v>233.7376292576012</v>
      </c>
    </row>
    <row r="265" spans="1:4" ht="15.75" customHeight="1">
      <c r="A265" s="9" t="s">
        <v>319</v>
      </c>
      <c r="B265" s="21">
        <f>'оплата '!F268</f>
        <v>153.57548964745382</v>
      </c>
      <c r="C265" s="21">
        <v>1.87</v>
      </c>
      <c r="D265" s="21">
        <f t="shared" si="9"/>
        <v>287.18616564073864</v>
      </c>
    </row>
    <row r="266" spans="1:4" ht="15.75" customHeight="1">
      <c r="A266" s="220" t="s">
        <v>320</v>
      </c>
      <c r="B266" s="21">
        <f>'оплата '!F269</f>
        <v>181.15508799664244</v>
      </c>
      <c r="C266" s="21">
        <v>1.87</v>
      </c>
      <c r="D266" s="21">
        <f t="shared" si="9"/>
        <v>338.76001455372136</v>
      </c>
    </row>
    <row r="267" spans="1:4" ht="15.75" customHeight="1">
      <c r="A267" s="220" t="s">
        <v>321</v>
      </c>
      <c r="B267" s="21">
        <f>'оплата '!F270</f>
        <v>210.0443439936579</v>
      </c>
      <c r="C267" s="21">
        <v>1.87</v>
      </c>
      <c r="D267" s="21">
        <f t="shared" si="9"/>
        <v>392.7829232681403</v>
      </c>
    </row>
    <row r="268" spans="1:4" ht="15.75" customHeight="1">
      <c r="A268" s="220" t="s">
        <v>322</v>
      </c>
      <c r="B268" s="21">
        <f>'оплата '!F271</f>
        <v>238.95919590561462</v>
      </c>
      <c r="C268" s="21">
        <v>1.87</v>
      </c>
      <c r="D268" s="21">
        <f t="shared" si="9"/>
        <v>446.8536963434994</v>
      </c>
    </row>
    <row r="269" spans="1:4" ht="44.25" customHeight="1">
      <c r="A269" s="31" t="s">
        <v>412</v>
      </c>
      <c r="B269" s="21">
        <f>'оплата '!F272</f>
        <v>21.116629826524903</v>
      </c>
      <c r="C269" s="21">
        <v>1.87</v>
      </c>
      <c r="D269" s="21">
        <f t="shared" si="9"/>
        <v>39.488097775601574</v>
      </c>
    </row>
    <row r="270" spans="1:4" ht="44.25" customHeight="1">
      <c r="A270" s="31" t="s">
        <v>414</v>
      </c>
      <c r="B270" s="21">
        <f>'оплата '!F273</f>
        <v>33.06139013243798</v>
      </c>
      <c r="C270" s="21">
        <v>1.87</v>
      </c>
      <c r="D270" s="21">
        <f t="shared" si="9"/>
        <v>61.824799547659026</v>
      </c>
    </row>
    <row r="271" spans="1:4" ht="45" customHeight="1">
      <c r="A271" s="31" t="s">
        <v>154</v>
      </c>
      <c r="B271" s="21">
        <f>'оплата '!F274</f>
        <v>35.23704290244357</v>
      </c>
      <c r="C271" s="21">
        <v>1.87</v>
      </c>
      <c r="D271" s="21">
        <f t="shared" si="9"/>
        <v>65.89327022756947</v>
      </c>
    </row>
    <row r="272" spans="1:4" ht="39" customHeight="1">
      <c r="A272" s="31" t="s">
        <v>416</v>
      </c>
      <c r="B272" s="21">
        <f>'оплата '!F275</f>
        <v>21.116629826524903</v>
      </c>
      <c r="C272" s="21">
        <v>1.87</v>
      </c>
      <c r="D272" s="21">
        <f t="shared" si="9"/>
        <v>39.488097775601574</v>
      </c>
    </row>
    <row r="273" spans="1:4" ht="39" customHeight="1">
      <c r="A273" s="31" t="s">
        <v>418</v>
      </c>
      <c r="B273" s="21">
        <f>'оплата '!F276</f>
        <v>33.06139013243798</v>
      </c>
      <c r="C273" s="21">
        <v>1.87</v>
      </c>
      <c r="D273" s="21">
        <f t="shared" si="9"/>
        <v>61.824799547659026</v>
      </c>
    </row>
    <row r="274" spans="1:4" ht="18" customHeight="1">
      <c r="A274" s="31" t="s">
        <v>786</v>
      </c>
      <c r="B274" s="21">
        <f>'оплата '!F277</f>
        <v>0</v>
      </c>
      <c r="C274" s="21">
        <v>1.87</v>
      </c>
      <c r="D274" s="21">
        <f t="shared" si="9"/>
        <v>0</v>
      </c>
    </row>
    <row r="275" spans="1:4" ht="18" customHeight="1">
      <c r="A275" s="31" t="s">
        <v>289</v>
      </c>
      <c r="B275" s="21">
        <f>'оплата '!F278</f>
        <v>255.95914941242305</v>
      </c>
      <c r="C275" s="21">
        <v>1.87</v>
      </c>
      <c r="D275" s="21">
        <f t="shared" si="9"/>
        <v>478.6436094012311</v>
      </c>
    </row>
    <row r="276" spans="1:4" ht="18" customHeight="1">
      <c r="A276" s="31" t="s">
        <v>765</v>
      </c>
      <c r="B276" s="21">
        <f>'оплата '!F279</f>
        <v>0</v>
      </c>
      <c r="C276" s="21">
        <v>1.87</v>
      </c>
      <c r="D276" s="21">
        <f t="shared" si="9"/>
        <v>0</v>
      </c>
    </row>
    <row r="277" spans="1:4" ht="18" customHeight="1">
      <c r="A277" s="31" t="s">
        <v>265</v>
      </c>
      <c r="B277" s="21">
        <f>'оплата '!F280</f>
        <v>28.368805726543556</v>
      </c>
      <c r="C277" s="21">
        <v>1.87</v>
      </c>
      <c r="D277" s="21">
        <f t="shared" si="9"/>
        <v>53.04966670863645</v>
      </c>
    </row>
    <row r="278" spans="1:4" ht="18" customHeight="1">
      <c r="A278" s="31" t="s">
        <v>266</v>
      </c>
      <c r="B278" s="21">
        <f>'оплата '!F281</f>
        <v>56.73761145308711</v>
      </c>
      <c r="C278" s="21">
        <v>1.87</v>
      </c>
      <c r="D278" s="21">
        <f t="shared" si="9"/>
        <v>106.0993334172729</v>
      </c>
    </row>
    <row r="279" spans="1:4" ht="33" customHeight="1">
      <c r="A279" s="31" t="s">
        <v>267</v>
      </c>
      <c r="B279" s="21">
        <f>'оплата '!F282</f>
        <v>33.87192743891065</v>
      </c>
      <c r="C279" s="21">
        <v>1.87</v>
      </c>
      <c r="D279" s="21">
        <f t="shared" si="9"/>
        <v>63.340504310762924</v>
      </c>
    </row>
    <row r="280" spans="1:4" ht="37.5" customHeight="1">
      <c r="A280" s="31" t="s">
        <v>268</v>
      </c>
      <c r="B280" s="21">
        <f>'оплата '!F283</f>
        <v>0.810537306472673</v>
      </c>
      <c r="C280" s="21">
        <v>1.87</v>
      </c>
      <c r="D280" s="21">
        <f t="shared" si="9"/>
        <v>1.5157047631038985</v>
      </c>
    </row>
    <row r="281" spans="1:4" ht="18" customHeight="1">
      <c r="A281" s="31" t="s">
        <v>269</v>
      </c>
      <c r="B281" s="21">
        <f>'оплата '!F284</f>
        <v>6.313659018839768</v>
      </c>
      <c r="C281" s="21">
        <v>1.87</v>
      </c>
      <c r="D281" s="21">
        <f t="shared" si="9"/>
        <v>11.806542365230367</v>
      </c>
    </row>
    <row r="282" spans="1:4" ht="18" customHeight="1">
      <c r="A282" s="31" t="s">
        <v>275</v>
      </c>
      <c r="B282" s="21">
        <f>'оплата '!F285</f>
        <v>9.982406827084498</v>
      </c>
      <c r="C282" s="21">
        <v>1.87</v>
      </c>
      <c r="D282" s="21">
        <f t="shared" si="9"/>
        <v>18.667100766648012</v>
      </c>
    </row>
    <row r="283" spans="1:4" ht="63" customHeight="1">
      <c r="A283" s="31" t="s">
        <v>276</v>
      </c>
      <c r="B283" s="21">
        <f>'оплата '!F286</f>
        <v>4.180666107069576</v>
      </c>
      <c r="C283" s="21">
        <v>1.87</v>
      </c>
      <c r="D283" s="21">
        <f t="shared" si="9"/>
        <v>7.817845620220107</v>
      </c>
    </row>
    <row r="284" spans="1:4" ht="60" customHeight="1">
      <c r="A284" s="31" t="s">
        <v>277</v>
      </c>
      <c r="B284" s="21">
        <f>'оплата '!F287</f>
        <v>1.066496455885096</v>
      </c>
      <c r="C284" s="21">
        <v>1.87</v>
      </c>
      <c r="D284" s="21">
        <f t="shared" si="9"/>
        <v>1.9943483725051296</v>
      </c>
    </row>
    <row r="285" spans="1:4" ht="55.5" customHeight="1">
      <c r="A285" s="31" t="s">
        <v>278</v>
      </c>
      <c r="B285" s="21">
        <f>'оплата '!F288</f>
        <v>14.20573279238948</v>
      </c>
      <c r="C285" s="21">
        <v>1.87</v>
      </c>
      <c r="D285" s="21">
        <f t="shared" si="9"/>
        <v>26.564720321768327</v>
      </c>
    </row>
    <row r="286" spans="1:4" ht="64.5" customHeight="1">
      <c r="A286" s="31" t="s">
        <v>279</v>
      </c>
      <c r="B286" s="21">
        <f>'оплата '!F289</f>
        <v>28.368805726543556</v>
      </c>
      <c r="C286" s="21">
        <v>1.87</v>
      </c>
      <c r="D286" s="21">
        <f t="shared" si="9"/>
        <v>53.04966670863645</v>
      </c>
    </row>
    <row r="287" spans="1:4" ht="34.5" customHeight="1">
      <c r="A287" s="31" t="s">
        <v>280</v>
      </c>
      <c r="B287" s="21">
        <f>'оплата '!F290</f>
        <v>4.180666107069576</v>
      </c>
      <c r="C287" s="21">
        <v>1.87</v>
      </c>
      <c r="D287" s="21">
        <f t="shared" si="9"/>
        <v>7.817845620220107</v>
      </c>
    </row>
    <row r="288" spans="1:4" ht="46.5" customHeight="1">
      <c r="A288" s="31" t="s">
        <v>281</v>
      </c>
      <c r="B288" s="21">
        <f>'оплата '!F291</f>
        <v>12.88327718709196</v>
      </c>
      <c r="C288" s="21">
        <v>1.87</v>
      </c>
      <c r="D288" s="21">
        <f t="shared" si="9"/>
        <v>24.091728339861966</v>
      </c>
    </row>
    <row r="289" spans="1:4" ht="51" customHeight="1">
      <c r="A289" s="31" t="s">
        <v>381</v>
      </c>
      <c r="B289" s="21">
        <f>'оплата '!F292</f>
        <v>4.180666107069576</v>
      </c>
      <c r="C289" s="21">
        <v>1.87</v>
      </c>
      <c r="D289" s="21">
        <f t="shared" si="9"/>
        <v>7.817845620220107</v>
      </c>
    </row>
    <row r="290" spans="1:4" ht="27" customHeight="1">
      <c r="A290" s="162" t="s">
        <v>452</v>
      </c>
      <c r="B290" s="164"/>
      <c r="C290" s="164"/>
      <c r="D290" s="164"/>
    </row>
    <row r="291" spans="1:4" ht="34.5" customHeight="1">
      <c r="A291" s="3" t="s">
        <v>379</v>
      </c>
      <c r="B291" s="21">
        <f>'оплата '!F294</f>
        <v>26.36379238947957</v>
      </c>
      <c r="C291" s="21">
        <v>1.87</v>
      </c>
      <c r="D291" s="21">
        <f aca="true" t="shared" si="10" ref="D291:D307">B291*C291</f>
        <v>49.3002917683268</v>
      </c>
    </row>
    <row r="292" spans="1:4" ht="34.5" customHeight="1">
      <c r="A292" s="3" t="s">
        <v>453</v>
      </c>
      <c r="B292" s="21">
        <f>'оплата '!F295</f>
        <v>0.25595914941242304</v>
      </c>
      <c r="C292" s="21">
        <v>1.87</v>
      </c>
      <c r="D292" s="21">
        <f t="shared" si="10"/>
        <v>0.47864360940123113</v>
      </c>
    </row>
    <row r="293" spans="1:4" ht="34.5" customHeight="1">
      <c r="A293" s="3" t="s">
        <v>451</v>
      </c>
      <c r="B293" s="21">
        <f>'оплата '!F296</f>
        <v>45.646048311882105</v>
      </c>
      <c r="C293" s="21">
        <v>1.87</v>
      </c>
      <c r="D293" s="21">
        <f t="shared" si="10"/>
        <v>85.35811034321954</v>
      </c>
    </row>
    <row r="294" spans="1:4" ht="34.5" customHeight="1">
      <c r="A294" s="3" t="s">
        <v>608</v>
      </c>
      <c r="B294" s="21">
        <f>'оплата '!F297</f>
        <v>63.13659018839768</v>
      </c>
      <c r="C294" s="21">
        <v>1.87</v>
      </c>
      <c r="D294" s="21">
        <f t="shared" si="10"/>
        <v>118.06542365230368</v>
      </c>
    </row>
    <row r="295" spans="1:4" ht="34.5" customHeight="1">
      <c r="A295" s="3" t="s">
        <v>288</v>
      </c>
      <c r="B295" s="21">
        <f>'оплата '!F298</f>
        <v>11.091563141204999</v>
      </c>
      <c r="C295" s="21">
        <v>1.87</v>
      </c>
      <c r="D295" s="21">
        <f t="shared" si="10"/>
        <v>20.741223074053348</v>
      </c>
    </row>
    <row r="296" spans="1:4" ht="21.75" customHeight="1">
      <c r="A296" s="3" t="s">
        <v>365</v>
      </c>
      <c r="B296" s="21">
        <f>'оплата '!F299</f>
        <v>76.36114624137286</v>
      </c>
      <c r="C296" s="21">
        <v>1.87</v>
      </c>
      <c r="D296" s="21">
        <f t="shared" si="10"/>
        <v>142.79534347136726</v>
      </c>
    </row>
    <row r="297" spans="1:4" ht="36" customHeight="1">
      <c r="A297" s="3" t="s">
        <v>90</v>
      </c>
      <c r="B297" s="21">
        <f>'оплата '!F300</f>
        <v>26.235812814773364</v>
      </c>
      <c r="C297" s="21">
        <v>1.87</v>
      </c>
      <c r="D297" s="21">
        <f t="shared" si="10"/>
        <v>49.06096996362619</v>
      </c>
    </row>
    <row r="298" spans="1:4" ht="27.75" customHeight="1">
      <c r="A298" s="3" t="s">
        <v>91</v>
      </c>
      <c r="B298" s="21">
        <f>'оплата '!F301</f>
        <v>26.235812814773364</v>
      </c>
      <c r="C298" s="21">
        <v>1.87</v>
      </c>
      <c r="D298" s="21">
        <f t="shared" si="10"/>
        <v>49.06096996362619</v>
      </c>
    </row>
    <row r="299" spans="1:4" ht="27.75" customHeight="1">
      <c r="A299" s="3" t="s">
        <v>307</v>
      </c>
      <c r="B299" s="21">
        <f>'оплата '!F302</f>
        <v>7.89207377354971</v>
      </c>
      <c r="C299" s="21">
        <v>1.87</v>
      </c>
      <c r="D299" s="21">
        <f t="shared" si="10"/>
        <v>14.75817795653796</v>
      </c>
    </row>
    <row r="300" spans="1:4" ht="19.5" customHeight="1">
      <c r="A300" s="3" t="s">
        <v>21</v>
      </c>
      <c r="B300" s="21">
        <f>'оплата '!F303</f>
        <v>14.930950382391345</v>
      </c>
      <c r="C300" s="21">
        <v>1.87</v>
      </c>
      <c r="D300" s="21">
        <f t="shared" si="10"/>
        <v>27.920877215071815</v>
      </c>
    </row>
    <row r="301" spans="1:4" ht="19.5" customHeight="1">
      <c r="A301" s="3" t="s">
        <v>404</v>
      </c>
      <c r="B301" s="21">
        <f>'оплата '!F304</f>
        <v>4.265985823540384</v>
      </c>
      <c r="C301" s="21">
        <v>1.87</v>
      </c>
      <c r="D301" s="21">
        <f t="shared" si="10"/>
        <v>7.977393490020519</v>
      </c>
    </row>
    <row r="302" spans="1:4" ht="29.25" customHeight="1">
      <c r="A302" s="3" t="s">
        <v>169</v>
      </c>
      <c r="B302" s="21">
        <f>'оплата '!F305</f>
        <v>317.3893452714046</v>
      </c>
      <c r="C302" s="21">
        <v>1.87</v>
      </c>
      <c r="D302" s="21">
        <f t="shared" si="10"/>
        <v>593.5180756575267</v>
      </c>
    </row>
    <row r="303" spans="1:4" ht="29.25" customHeight="1">
      <c r="A303" s="3" t="s">
        <v>100</v>
      </c>
      <c r="B303" s="21">
        <f>'оплата '!F306</f>
        <v>187.7033762357769</v>
      </c>
      <c r="C303" s="21">
        <v>1.87</v>
      </c>
      <c r="D303" s="21">
        <f t="shared" si="10"/>
        <v>351.0053135609028</v>
      </c>
    </row>
    <row r="304" spans="1:4" ht="29.25" customHeight="1">
      <c r="A304" s="3" t="s">
        <v>732</v>
      </c>
      <c r="B304" s="21">
        <f>'оплата '!F307</f>
        <v>300.7520005595971</v>
      </c>
      <c r="C304" s="21">
        <v>1.87</v>
      </c>
      <c r="D304" s="21">
        <f t="shared" si="10"/>
        <v>562.4062410464466</v>
      </c>
    </row>
    <row r="305" spans="1:4" ht="29.25" customHeight="1">
      <c r="A305" s="3" t="s">
        <v>733</v>
      </c>
      <c r="B305" s="21">
        <f>'оплата '!F308</f>
        <v>187.7033762357769</v>
      </c>
      <c r="C305" s="21">
        <v>1.87</v>
      </c>
      <c r="D305" s="21">
        <f t="shared" si="10"/>
        <v>351.0053135609028</v>
      </c>
    </row>
    <row r="306" spans="1:4" ht="39" customHeight="1">
      <c r="A306" s="72" t="s">
        <v>787</v>
      </c>
      <c r="B306" s="21">
        <f>'оплата '!F309</f>
        <v>20.263432661816825</v>
      </c>
      <c r="C306" s="21">
        <v>1.87</v>
      </c>
      <c r="D306" s="21">
        <f t="shared" si="10"/>
        <v>37.892619077597466</v>
      </c>
    </row>
    <row r="307" spans="1:4" ht="29.25" customHeight="1">
      <c r="A307" s="45" t="s">
        <v>358</v>
      </c>
      <c r="B307" s="47">
        <f>'оплата '!F310</f>
        <v>87.45270938257788</v>
      </c>
      <c r="C307" s="21">
        <v>1.87</v>
      </c>
      <c r="D307" s="47">
        <f t="shared" si="10"/>
        <v>163.53656654542064</v>
      </c>
    </row>
    <row r="308" spans="1:4" ht="29.25" customHeight="1">
      <c r="A308" s="3" t="s">
        <v>359</v>
      </c>
      <c r="B308" s="21"/>
      <c r="C308" s="21"/>
      <c r="D308" s="21"/>
    </row>
    <row r="309" spans="1:4" ht="29.25" customHeight="1">
      <c r="A309" s="3" t="s">
        <v>408</v>
      </c>
      <c r="B309" s="21">
        <f>'оплата '!F312</f>
        <v>26.235812814773364</v>
      </c>
      <c r="C309" s="21">
        <v>1.87</v>
      </c>
      <c r="D309" s="21">
        <f>B309*C309</f>
        <v>49.06096996362619</v>
      </c>
    </row>
    <row r="310" spans="1:4" ht="29.25" customHeight="1">
      <c r="A310" s="3" t="s">
        <v>150</v>
      </c>
      <c r="B310" s="21">
        <f>'оплата '!F313</f>
        <v>29.64860147360567</v>
      </c>
      <c r="C310" s="21">
        <v>1.87</v>
      </c>
      <c r="D310" s="21">
        <f>B310*C310</f>
        <v>55.4428847556426</v>
      </c>
    </row>
    <row r="311" spans="1:4" ht="29.25" customHeight="1">
      <c r="A311" s="3" t="s">
        <v>360</v>
      </c>
      <c r="B311" s="21">
        <f>'оплата '!F314</f>
        <v>24.31611919418019</v>
      </c>
      <c r="C311" s="21">
        <v>1.87</v>
      </c>
      <c r="D311" s="21">
        <f>B311*C311</f>
        <v>45.471142893116955</v>
      </c>
    </row>
    <row r="312" spans="1:4" ht="29.25" customHeight="1">
      <c r="A312" s="3" t="s">
        <v>362</v>
      </c>
      <c r="B312" s="21">
        <f>'оплата '!F315</f>
        <v>20.263432661816825</v>
      </c>
      <c r="C312" s="21">
        <v>1.87</v>
      </c>
      <c r="D312" s="21">
        <f>B312*C312</f>
        <v>37.892619077597466</v>
      </c>
    </row>
    <row r="313" spans="1:4" ht="29.25" customHeight="1">
      <c r="A313" s="3" t="s">
        <v>378</v>
      </c>
      <c r="B313" s="21">
        <f>'оплата '!F316</f>
        <v>20.263432661816825</v>
      </c>
      <c r="C313" s="21">
        <v>1.87</v>
      </c>
      <c r="D313" s="21">
        <f>B313*C313</f>
        <v>37.892619077597466</v>
      </c>
    </row>
  </sheetData>
  <sheetProtection/>
  <mergeCells count="18">
    <mergeCell ref="A23:D23"/>
    <mergeCell ref="A146:C146"/>
    <mergeCell ref="A290:D290"/>
    <mergeCell ref="A168:D168"/>
    <mergeCell ref="A186:D186"/>
    <mergeCell ref="A228:D228"/>
    <mergeCell ref="A242:D242"/>
    <mergeCell ref="A260:D260"/>
    <mergeCell ref="A226:D226"/>
    <mergeCell ref="A224:D224"/>
    <mergeCell ref="A165:D165"/>
    <mergeCell ref="A76:D76"/>
    <mergeCell ref="A215:D215"/>
    <mergeCell ref="A191:D191"/>
    <mergeCell ref="A1:D1"/>
    <mergeCell ref="A2:D2"/>
    <mergeCell ref="A5:D5"/>
    <mergeCell ref="A18:D1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20"/>
  <sheetViews>
    <sheetView tabSelected="1" view="pageBreakPreview" zoomScaleSheetLayoutView="100" zoomScalePageLayoutView="0" workbookViewId="0" topLeftCell="A1">
      <selection activeCell="A8" sqref="A8:B8"/>
    </sheetView>
  </sheetViews>
  <sheetFormatPr defaultColWidth="9.140625" defaultRowHeight="15"/>
  <cols>
    <col min="1" max="1" width="91.140625" style="0" customWidth="1"/>
    <col min="2" max="2" width="12.421875" style="0" customWidth="1"/>
  </cols>
  <sheetData>
    <row r="1" spans="1:2" ht="14.25">
      <c r="A1" s="58" t="s">
        <v>375</v>
      </c>
      <c r="B1" s="40"/>
    </row>
    <row r="2" spans="1:2" ht="14.25">
      <c r="A2" s="150" t="s">
        <v>151</v>
      </c>
      <c r="B2" s="150"/>
    </row>
    <row r="3" spans="1:2" ht="14.25">
      <c r="A3" s="40"/>
      <c r="B3" s="40"/>
    </row>
    <row r="4" spans="1:2" ht="14.25">
      <c r="A4" s="150" t="s">
        <v>376</v>
      </c>
      <c r="B4" s="150"/>
    </row>
    <row r="6" spans="1:2" ht="14.25">
      <c r="A6" s="150" t="s">
        <v>377</v>
      </c>
      <c r="B6" s="150"/>
    </row>
    <row r="7" spans="1:2" ht="14.25">
      <c r="A7" s="40"/>
      <c r="B7" s="40"/>
    </row>
    <row r="8" spans="1:2" ht="21.75" customHeight="1">
      <c r="A8" s="149" t="s">
        <v>373</v>
      </c>
      <c r="B8" s="161"/>
    </row>
    <row r="9" spans="1:2" ht="21.75" customHeight="1">
      <c r="A9" s="52" t="s">
        <v>374</v>
      </c>
      <c r="B9" s="36"/>
    </row>
    <row r="10" spans="1:2" ht="21.75" customHeight="1">
      <c r="A10" s="52"/>
      <c r="B10" s="36"/>
    </row>
    <row r="11" spans="1:2" ht="23.25" customHeight="1">
      <c r="A11" s="218" t="s">
        <v>323</v>
      </c>
      <c r="B11" s="219"/>
    </row>
    <row r="12" spans="1:2" ht="27" customHeight="1">
      <c r="A12" s="25" t="s">
        <v>795</v>
      </c>
      <c r="B12" s="22" t="s">
        <v>259</v>
      </c>
    </row>
    <row r="13" spans="1:2" ht="15">
      <c r="A13" s="30">
        <v>1</v>
      </c>
      <c r="B13" s="9"/>
    </row>
    <row r="14" spans="1:2" ht="15" customHeight="1">
      <c r="A14" s="29" t="s">
        <v>145</v>
      </c>
      <c r="B14" s="9"/>
    </row>
    <row r="15" spans="1:2" ht="18.75" customHeight="1">
      <c r="A15" s="31" t="s">
        <v>429</v>
      </c>
      <c r="B15" s="35">
        <f>тариф!H6</f>
        <v>74.69502281813095</v>
      </c>
    </row>
    <row r="16" spans="1:2" ht="18.75" customHeight="1">
      <c r="A16" s="31" t="s">
        <v>442</v>
      </c>
      <c r="B16" s="35">
        <f>тариф!H7</f>
        <v>74.69502281813095</v>
      </c>
    </row>
    <row r="17" spans="1:2" ht="18.75" customHeight="1">
      <c r="A17" s="137" t="s">
        <v>390</v>
      </c>
      <c r="B17" s="35">
        <f>тариф!H8</f>
        <v>24.19469217369894</v>
      </c>
    </row>
    <row r="18" spans="1:2" ht="18.75" customHeight="1">
      <c r="A18" s="31" t="s">
        <v>286</v>
      </c>
      <c r="B18" s="35">
        <f>тариф!H9</f>
        <v>24.19469217369894</v>
      </c>
    </row>
    <row r="19" spans="1:2" ht="15">
      <c r="A19" s="31" t="s">
        <v>347</v>
      </c>
      <c r="B19" s="35">
        <f>тариф!H10</f>
        <v>199.72799579630666</v>
      </c>
    </row>
    <row r="20" spans="1:2" ht="15">
      <c r="A20" s="31" t="s">
        <v>348</v>
      </c>
      <c r="B20" s="35">
        <f>тариф!H11</f>
        <v>76.31882766200336</v>
      </c>
    </row>
    <row r="21" spans="1:2" ht="17.25" customHeight="1">
      <c r="A21" s="31" t="s">
        <v>3</v>
      </c>
      <c r="B21" s="35">
        <f>тариф!H12</f>
        <v>401.0797964364857</v>
      </c>
    </row>
    <row r="22" spans="1:2" ht="15.75" customHeight="1">
      <c r="A22" s="139" t="s">
        <v>89</v>
      </c>
      <c r="B22" s="35">
        <f>тариф!H13</f>
        <v>199.72799579630666</v>
      </c>
    </row>
    <row r="23" spans="1:2" ht="15.75" customHeight="1">
      <c r="A23" s="31" t="str">
        <f>тариф!A14</f>
        <v>Фиксация непродуктивных животных</v>
      </c>
      <c r="B23" s="35">
        <f>тариф!H14</f>
        <v>71.44741313038612</v>
      </c>
    </row>
    <row r="24" spans="1:2" ht="15.75" customHeight="1">
      <c r="A24" s="31" t="str">
        <f>тариф!A15</f>
        <v>Взвешивание непродуктивных животных</v>
      </c>
      <c r="B24" s="35">
        <f>тариф!H15</f>
        <v>21.109462970341355</v>
      </c>
    </row>
    <row r="25" spans="1:2" ht="15.75" customHeight="1">
      <c r="A25" s="31" t="s">
        <v>443</v>
      </c>
      <c r="B25" s="35">
        <f>тариф!H16</f>
        <v>99.86399789815333</v>
      </c>
    </row>
    <row r="26" spans="1:2" ht="15.75" customHeight="1">
      <c r="A26" s="31" t="str">
        <f>тариф!A17</f>
        <v>Консультация без животного (в т.ч. по анализам)</v>
      </c>
      <c r="B26" s="35">
        <f>тариф!H17</f>
        <v>71.44741313038612</v>
      </c>
    </row>
    <row r="27" spans="1:2" ht="15">
      <c r="A27" s="29" t="s">
        <v>4</v>
      </c>
      <c r="B27" s="35"/>
    </row>
    <row r="28" spans="1:2" ht="15.75" customHeight="1">
      <c r="A28" s="32" t="s">
        <v>410</v>
      </c>
      <c r="B28" s="35">
        <f>тариф!H19</f>
        <v>147.76624079238945</v>
      </c>
    </row>
    <row r="29" spans="1:2" ht="19.5" customHeight="1">
      <c r="A29" s="31" t="s">
        <v>328</v>
      </c>
      <c r="B29" s="35">
        <f>тариф!H20</f>
        <v>160.75667954336876</v>
      </c>
    </row>
    <row r="30" spans="1:2" ht="19.5" customHeight="1">
      <c r="A30" s="31" t="s">
        <v>327</v>
      </c>
      <c r="B30" s="35">
        <f>тариф!H21</f>
        <v>99.86399789815333</v>
      </c>
    </row>
    <row r="31" spans="1:2" ht="14.25" customHeight="1">
      <c r="A31" s="31" t="s">
        <v>5</v>
      </c>
      <c r="B31" s="35">
        <f>тариф!H22</f>
        <v>61.70458406715164</v>
      </c>
    </row>
    <row r="32" spans="1:2" ht="15">
      <c r="A32" s="29" t="s">
        <v>6</v>
      </c>
      <c r="B32" s="35"/>
    </row>
    <row r="33" spans="1:2" ht="18" customHeight="1">
      <c r="A33" s="139" t="s">
        <v>92</v>
      </c>
      <c r="B33" s="35">
        <f>тариф!H24</f>
        <v>99.86399789815333</v>
      </c>
    </row>
    <row r="34" spans="1:2" ht="18" customHeight="1">
      <c r="A34" s="139" t="s">
        <v>93</v>
      </c>
      <c r="B34" s="35">
        <f>тариф!H25</f>
        <v>81.19024219362058</v>
      </c>
    </row>
    <row r="35" spans="1:2" ht="18" customHeight="1">
      <c r="A35" s="139" t="s">
        <v>94</v>
      </c>
      <c r="B35" s="35">
        <f>тариф!H26</f>
        <v>81.19024219362058</v>
      </c>
    </row>
    <row r="36" spans="1:2" ht="18" customHeight="1">
      <c r="A36" s="139" t="s">
        <v>95</v>
      </c>
      <c r="B36" s="35">
        <f>тариф!H27</f>
        <v>99.86399789815333</v>
      </c>
    </row>
    <row r="37" spans="1:2" ht="18" customHeight="1">
      <c r="A37" s="139" t="s">
        <v>96</v>
      </c>
      <c r="B37" s="35">
        <f>тариф!H28</f>
        <v>199.72799579630666</v>
      </c>
    </row>
    <row r="38" spans="1:2" ht="15">
      <c r="A38" s="31" t="s">
        <v>8</v>
      </c>
      <c r="B38" s="35">
        <f>тариф!H29</f>
        <v>405.95121096810294</v>
      </c>
    </row>
    <row r="39" spans="1:2" ht="17.25" customHeight="1">
      <c r="A39" s="31" t="s">
        <v>9</v>
      </c>
      <c r="B39" s="35">
        <f>тариф!H30</f>
        <v>487.1414531617235</v>
      </c>
    </row>
    <row r="40" spans="1:2" ht="17.25" customHeight="1">
      <c r="A40" s="31" t="s">
        <v>387</v>
      </c>
      <c r="B40" s="35">
        <f>тариф!H31</f>
        <v>142.89482626077225</v>
      </c>
    </row>
    <row r="41" spans="1:2" ht="17.25" customHeight="1">
      <c r="A41" s="31" t="s">
        <v>11</v>
      </c>
      <c r="B41" s="35">
        <f>тариф!H32</f>
        <v>405.95121096810294</v>
      </c>
    </row>
    <row r="42" spans="1:2" ht="17.25" customHeight="1">
      <c r="A42" s="31" t="s">
        <v>12</v>
      </c>
      <c r="B42" s="35">
        <f>тариф!H33</f>
        <v>162.38048438724115</v>
      </c>
    </row>
    <row r="43" spans="1:2" ht="18" customHeight="1">
      <c r="A43" s="31" t="s">
        <v>13</v>
      </c>
      <c r="B43" s="35">
        <f>тариф!H34</f>
        <v>292.2848718970341</v>
      </c>
    </row>
    <row r="44" spans="1:2" ht="16.5" customHeight="1">
      <c r="A44" s="31" t="s">
        <v>14</v>
      </c>
      <c r="B44" s="35">
        <f>тариф!H35</f>
        <v>194.85658126468945</v>
      </c>
    </row>
    <row r="45" spans="1:2" ht="15.75" customHeight="1">
      <c r="A45" s="31" t="s">
        <v>18</v>
      </c>
      <c r="B45" s="35">
        <f>тариф!H36</f>
        <v>128.28058266592055</v>
      </c>
    </row>
    <row r="46" spans="1:2" ht="18.75" customHeight="1">
      <c r="A46" s="31" t="s">
        <v>19</v>
      </c>
      <c r="B46" s="35">
        <f>тариф!H37</f>
        <v>56.83316953553441</v>
      </c>
    </row>
    <row r="47" spans="1:2" ht="15.75" customHeight="1">
      <c r="A47" s="31" t="s">
        <v>26</v>
      </c>
      <c r="B47" s="35">
        <f>тариф!H38</f>
        <v>89.30926641298265</v>
      </c>
    </row>
    <row r="48" spans="1:2" ht="15.75" customHeight="1">
      <c r="A48" s="31" t="s">
        <v>27</v>
      </c>
      <c r="B48" s="35">
        <f>тариф!H39</f>
        <v>170.49950860660326</v>
      </c>
    </row>
    <row r="49" spans="1:2" ht="15.75" customHeight="1">
      <c r="A49" s="31" t="s">
        <v>28</v>
      </c>
      <c r="B49" s="35">
        <f>тариф!H40</f>
        <v>167.25189891885842</v>
      </c>
    </row>
    <row r="50" spans="1:2" ht="17.25" customHeight="1">
      <c r="A50" s="31" t="s">
        <v>29</v>
      </c>
      <c r="B50" s="35">
        <f>тариф!H41</f>
        <v>454.6653562842753</v>
      </c>
    </row>
    <row r="51" spans="1:2" ht="15.75" customHeight="1">
      <c r="A51" s="31" t="s">
        <v>34</v>
      </c>
      <c r="B51" s="35">
        <f>тариф!H42</f>
        <v>142.89482626077225</v>
      </c>
    </row>
    <row r="52" spans="1:2" ht="16.5" customHeight="1">
      <c r="A52" s="31" t="s">
        <v>35</v>
      </c>
      <c r="B52" s="35">
        <f>тариф!H43</f>
        <v>133.15199719753775</v>
      </c>
    </row>
    <row r="53" spans="1:2" ht="15">
      <c r="A53" s="31" t="s">
        <v>36</v>
      </c>
      <c r="B53" s="35">
        <f>тариф!H44</f>
        <v>100.67590032008953</v>
      </c>
    </row>
    <row r="54" spans="1:2" ht="15.75" customHeight="1">
      <c r="A54" s="31" t="s">
        <v>37</v>
      </c>
      <c r="B54" s="35">
        <f>тариф!H45</f>
        <v>279.2944331460548</v>
      </c>
    </row>
    <row r="55" spans="1:2" ht="15.75" customHeight="1">
      <c r="A55" s="31" t="s">
        <v>38</v>
      </c>
      <c r="B55" s="35">
        <f>тариф!H46</f>
        <v>138.02341172915501</v>
      </c>
    </row>
    <row r="56" spans="1:2" ht="18.75" customHeight="1">
      <c r="A56" s="31" t="s">
        <v>39</v>
      </c>
      <c r="B56" s="35">
        <f>тариф!H47</f>
        <v>243.57072658086176</v>
      </c>
    </row>
    <row r="57" spans="1:2" ht="16.5" customHeight="1">
      <c r="A57" s="31" t="s">
        <v>40</v>
      </c>
      <c r="B57" s="35">
        <f>тариф!H48</f>
        <v>162.38048438724115</v>
      </c>
    </row>
    <row r="58" spans="1:2" ht="13.5" customHeight="1">
      <c r="A58" s="31" t="s">
        <v>41</v>
      </c>
      <c r="B58" s="35">
        <f>тариф!H49</f>
        <v>48.71414531617236</v>
      </c>
    </row>
    <row r="59" spans="1:2" ht="15.75" customHeight="1">
      <c r="A59" s="31" t="s">
        <v>42</v>
      </c>
      <c r="B59" s="35">
        <f>тариф!H50</f>
        <v>89.30926641298265</v>
      </c>
    </row>
    <row r="60" spans="1:2" ht="14.25" customHeight="1">
      <c r="A60" s="31" t="s">
        <v>43</v>
      </c>
      <c r="B60" s="35">
        <f>тариф!H51</f>
        <v>97.42829063234473</v>
      </c>
    </row>
    <row r="61" spans="1:2" ht="17.25" customHeight="1">
      <c r="A61" s="31" t="s">
        <v>44</v>
      </c>
      <c r="B61" s="35">
        <f>тариф!H52</f>
        <v>243.57072658086176</v>
      </c>
    </row>
    <row r="62" spans="1:2" ht="17.25" customHeight="1">
      <c r="A62" s="31" t="str">
        <f>тариф!A53</f>
        <v>Лечение ран у непродуктивных животных без наложения швов</v>
      </c>
      <c r="B62" s="35">
        <f>тариф!H53</f>
        <v>446.5463320649132</v>
      </c>
    </row>
    <row r="63" spans="1:2" ht="17.25" customHeight="1">
      <c r="A63" s="31" t="str">
        <f>тариф!A54</f>
        <v>Удаление иксодового клеща</v>
      </c>
      <c r="B63" s="35">
        <f>тариф!H54</f>
        <v>81.19024219362058</v>
      </c>
    </row>
    <row r="64" spans="1:2" ht="17.25" customHeight="1">
      <c r="A64" s="31" t="str">
        <f>тариф!A55</f>
        <v>Введение препарата внутрь</v>
      </c>
      <c r="B64" s="35">
        <f>тариф!H55</f>
        <v>40.59512109681029</v>
      </c>
    </row>
    <row r="65" spans="1:2" ht="17.25" customHeight="1">
      <c r="A65" s="31" t="str">
        <f>тариф!A56</f>
        <v>Введение препарата ректально</v>
      </c>
      <c r="B65" s="35">
        <f>тариф!H56</f>
        <v>66.57599859876888</v>
      </c>
    </row>
    <row r="66" spans="1:2" ht="17.25" customHeight="1">
      <c r="A66" s="31" t="str">
        <f>тариф!A57</f>
        <v>Введение препарата вагинально</v>
      </c>
      <c r="B66" s="35">
        <f>тариф!H57</f>
        <v>141.27102141689983</v>
      </c>
    </row>
    <row r="67" spans="1:2" ht="17.25" customHeight="1">
      <c r="A67" s="31" t="str">
        <f>тариф!A58</f>
        <v>Введение препарата назально</v>
      </c>
      <c r="B67" s="35">
        <f>тариф!H58</f>
        <v>29.22848718970342</v>
      </c>
    </row>
    <row r="68" spans="1:2" ht="17.25" customHeight="1">
      <c r="A68" s="31" t="str">
        <f>тариф!A59</f>
        <v>Введение препарата в конъюнктивальный мешок</v>
      </c>
      <c r="B68" s="35">
        <f>тариф!H59</f>
        <v>29.22848718970342</v>
      </c>
    </row>
    <row r="69" spans="1:2" ht="17.25" customHeight="1">
      <c r="A69" s="31" t="str">
        <f>тариф!A60</f>
        <v>Субконъюнктивальная блокада непродуктивных животных</v>
      </c>
      <c r="B69" s="35">
        <f>тариф!H60</f>
        <v>194.85658126468945</v>
      </c>
    </row>
    <row r="70" spans="1:2" ht="17.25" customHeight="1">
      <c r="A70" s="31" t="str">
        <f>тариф!A61</f>
        <v>Чистка ушей у непродуктивных животных</v>
      </c>
      <c r="B70" s="35">
        <f>тариф!H61</f>
        <v>138.02341172915501</v>
      </c>
    </row>
    <row r="71" spans="1:2" ht="17.25" customHeight="1">
      <c r="A71" s="31" t="str">
        <f>тариф!A62</f>
        <v>Чистка параанальных желез</v>
      </c>
      <c r="B71" s="35">
        <f>тариф!H62</f>
        <v>199.72799579630666</v>
      </c>
    </row>
    <row r="72" spans="1:2" ht="17.25" customHeight="1">
      <c r="A72" s="139" t="s">
        <v>78</v>
      </c>
      <c r="B72" s="35"/>
    </row>
    <row r="73" spans="1:2" ht="17.25" customHeight="1">
      <c r="A73" s="139" t="s">
        <v>79</v>
      </c>
      <c r="B73" s="35">
        <f>тариф!H64</f>
        <v>99.86399789815333</v>
      </c>
    </row>
    <row r="74" spans="1:2" ht="17.25" customHeight="1">
      <c r="A74" s="139" t="s">
        <v>80</v>
      </c>
      <c r="B74" s="35">
        <f>тариф!H65</f>
        <v>120.16155844655847</v>
      </c>
    </row>
    <row r="75" spans="1:2" ht="17.25" customHeight="1">
      <c r="A75" s="139" t="s">
        <v>81</v>
      </c>
      <c r="B75" s="35">
        <f>тариф!H66</f>
        <v>170.49950860660326</v>
      </c>
    </row>
    <row r="76" spans="1:2" ht="17.25" customHeight="1">
      <c r="A76" s="139" t="s">
        <v>77</v>
      </c>
      <c r="B76" s="35">
        <f>тариф!H67</f>
        <v>99.86399789815333</v>
      </c>
    </row>
    <row r="77" spans="1:2" ht="17.25" customHeight="1">
      <c r="A77" s="139" t="s">
        <v>82</v>
      </c>
      <c r="B77" s="35">
        <f>тариф!H68</f>
        <v>150.20194805819807</v>
      </c>
    </row>
    <row r="78" spans="1:2" ht="31.5" customHeight="1">
      <c r="A78" s="31" t="str">
        <f>тариф!A69</f>
        <v>Санация параанальных желез (катетеризация, промывание, введение лекарственных препаратов) у непродуктивных животных</v>
      </c>
      <c r="B78" s="35">
        <f>тариф!H69</f>
        <v>405.95121096810294</v>
      </c>
    </row>
    <row r="79" spans="1:2" ht="31.5" customHeight="1">
      <c r="A79" s="139" t="s">
        <v>85</v>
      </c>
      <c r="B79" s="35">
        <f>тариф!H70</f>
        <v>150.20194805819807</v>
      </c>
    </row>
    <row r="80" spans="1:2" ht="19.5" customHeight="1">
      <c r="A80" s="31" t="s">
        <v>350</v>
      </c>
      <c r="B80" s="35">
        <f>тариф!H71</f>
        <v>129.90438750979294</v>
      </c>
    </row>
    <row r="81" spans="1:2" ht="19.5" customHeight="1">
      <c r="A81" s="31" t="s">
        <v>386</v>
      </c>
      <c r="B81" s="35">
        <f>тариф!H72</f>
        <v>74.69502281813095</v>
      </c>
    </row>
    <row r="82" spans="1:2" ht="19.5" customHeight="1">
      <c r="A82" s="31" t="s">
        <v>419</v>
      </c>
      <c r="B82" s="35">
        <f>тариф!H73</f>
        <v>142.89482626077225</v>
      </c>
    </row>
    <row r="83" spans="1:2" ht="19.5" customHeight="1">
      <c r="A83" s="31" t="s">
        <v>409</v>
      </c>
      <c r="B83" s="35">
        <f>тариф!H74</f>
        <v>214.34223939115836</v>
      </c>
    </row>
    <row r="84" spans="1:2" ht="15.75" customHeight="1">
      <c r="A84" s="31" t="s">
        <v>45</v>
      </c>
      <c r="B84" s="35">
        <f>тариф!H75</f>
        <v>142.89482626077225</v>
      </c>
    </row>
    <row r="85" spans="1:2" ht="15.75" customHeight="1">
      <c r="A85" s="29" t="s">
        <v>236</v>
      </c>
      <c r="B85" s="35"/>
    </row>
    <row r="86" spans="1:2" ht="16.5" customHeight="1">
      <c r="A86" s="31" t="s">
        <v>47</v>
      </c>
      <c r="B86" s="35">
        <f>тариф!H77</f>
        <v>334.50379783771683</v>
      </c>
    </row>
    <row r="87" spans="1:2" ht="14.25" customHeight="1">
      <c r="A87" s="31" t="s">
        <v>48</v>
      </c>
      <c r="B87" s="35">
        <f>тариф!H78</f>
        <v>243.57072658086176</v>
      </c>
    </row>
    <row r="88" spans="1:2" ht="17.25" customHeight="1">
      <c r="A88" s="31" t="s">
        <v>49</v>
      </c>
      <c r="B88" s="35">
        <f>тариф!H79</f>
        <v>779.4263250587578</v>
      </c>
    </row>
    <row r="89" spans="1:2" ht="16.5" customHeight="1">
      <c r="A89" s="31" t="s">
        <v>50</v>
      </c>
      <c r="B89" s="35">
        <f>тариф!H80</f>
        <v>324.7609687744823</v>
      </c>
    </row>
    <row r="90" spans="1:2" ht="15.75" customHeight="1">
      <c r="A90" s="31" t="s">
        <v>51</v>
      </c>
      <c r="B90" s="35">
        <f>тариф!H81</f>
        <v>170.49950860660326</v>
      </c>
    </row>
    <row r="91" spans="1:2" ht="19.5" customHeight="1">
      <c r="A91" s="31" t="s">
        <v>400</v>
      </c>
      <c r="B91" s="35">
        <f>тариф!H82</f>
        <v>99.86399789815333</v>
      </c>
    </row>
    <row r="92" spans="1:2" ht="16.5" customHeight="1">
      <c r="A92" s="31" t="s">
        <v>53</v>
      </c>
      <c r="B92" s="35">
        <f>тариф!H83</f>
        <v>259.8087750195859</v>
      </c>
    </row>
    <row r="93" spans="1:2" ht="16.5" customHeight="1">
      <c r="A93" s="31" t="s">
        <v>54</v>
      </c>
      <c r="B93" s="35">
        <f>тариф!H84</f>
        <v>340.9990172132065</v>
      </c>
    </row>
    <row r="94" spans="1:2" ht="17.25" customHeight="1">
      <c r="A94" s="31" t="s">
        <v>55</v>
      </c>
      <c r="B94" s="35">
        <f>тариф!H85</f>
        <v>513.1223306636822</v>
      </c>
    </row>
    <row r="95" spans="1:2" ht="16.5" customHeight="1">
      <c r="A95" s="31" t="s">
        <v>56</v>
      </c>
      <c r="B95" s="35">
        <f>тариф!H86</f>
        <v>513.1223306636822</v>
      </c>
    </row>
    <row r="96" spans="1:2" ht="16.5" customHeight="1">
      <c r="A96" s="31" t="s">
        <v>57</v>
      </c>
      <c r="B96" s="35">
        <f>тариф!H87</f>
        <v>681.998034426413</v>
      </c>
    </row>
    <row r="97" spans="1:2" ht="15.75" customHeight="1">
      <c r="A97" s="31" t="s">
        <v>58</v>
      </c>
      <c r="B97" s="35">
        <f>тариф!H88</f>
        <v>227.33267814213764</v>
      </c>
    </row>
    <row r="98" spans="1:2" ht="16.5" customHeight="1">
      <c r="A98" s="31" t="s">
        <v>60</v>
      </c>
      <c r="B98" s="35">
        <f>тариф!H89</f>
        <v>204.59941032792386</v>
      </c>
    </row>
    <row r="99" spans="1:2" ht="17.25" customHeight="1">
      <c r="A99" s="31" t="s">
        <v>59</v>
      </c>
      <c r="B99" s="35">
        <f>тариф!H90</f>
        <v>1708.2426957537773</v>
      </c>
    </row>
    <row r="100" spans="1:2" ht="16.5" customHeight="1">
      <c r="A100" s="31" t="s">
        <v>61</v>
      </c>
      <c r="B100" s="35">
        <f>тариф!H91</f>
        <v>799.7238856071629</v>
      </c>
    </row>
    <row r="101" spans="1:2" ht="15.75" customHeight="1">
      <c r="A101" s="31" t="s">
        <v>62</v>
      </c>
      <c r="B101" s="35">
        <f>тариф!H92</f>
        <v>500.1318919127028</v>
      </c>
    </row>
    <row r="102" spans="1:2" ht="15" customHeight="1">
      <c r="A102" s="31" t="s">
        <v>63</v>
      </c>
      <c r="B102" s="35">
        <f>тариф!H93</f>
        <v>150.20194805819807</v>
      </c>
    </row>
    <row r="103" spans="1:2" ht="14.25" customHeight="1">
      <c r="A103" s="31" t="s">
        <v>64</v>
      </c>
      <c r="B103" s="35">
        <f>тариф!H94</f>
        <v>86.06165672523784</v>
      </c>
    </row>
    <row r="104" spans="1:2" ht="17.25" customHeight="1">
      <c r="A104" s="31" t="s">
        <v>65</v>
      </c>
      <c r="B104" s="35">
        <f>тариф!H95</f>
        <v>500.1318919127028</v>
      </c>
    </row>
    <row r="105" spans="1:2" ht="17.25" customHeight="1">
      <c r="A105" s="31" t="s">
        <v>66</v>
      </c>
      <c r="B105" s="35">
        <f>тариф!H96</f>
        <v>643.026718173475</v>
      </c>
    </row>
    <row r="106" spans="1:2" ht="17.25" customHeight="1">
      <c r="A106" s="31" t="s">
        <v>402</v>
      </c>
      <c r="B106" s="35">
        <f>тариф!H97</f>
        <v>787.5453492781197</v>
      </c>
    </row>
    <row r="107" spans="1:2" ht="15.75" customHeight="1">
      <c r="A107" s="31" t="s">
        <v>401</v>
      </c>
      <c r="B107" s="35">
        <f>тариф!H98</f>
        <v>1073.335001799664</v>
      </c>
    </row>
    <row r="108" spans="1:2" ht="14.25" customHeight="1">
      <c r="A108" s="31" t="s">
        <v>68</v>
      </c>
      <c r="B108" s="35">
        <f>тариф!H99</f>
        <v>1001.8875886692781</v>
      </c>
    </row>
    <row r="109" spans="1:2" ht="16.5" customHeight="1">
      <c r="A109" s="31" t="s">
        <v>69</v>
      </c>
      <c r="B109" s="35">
        <f>тариф!H100</f>
        <v>1287.6772411908223</v>
      </c>
    </row>
    <row r="110" spans="1:2" ht="16.5" customHeight="1">
      <c r="A110" s="31" t="s">
        <v>70</v>
      </c>
      <c r="B110" s="35">
        <f>тариф!H101</f>
        <v>342.62282205707896</v>
      </c>
    </row>
    <row r="111" spans="1:2" ht="16.5" customHeight="1">
      <c r="A111" s="31" t="s">
        <v>71</v>
      </c>
      <c r="B111" s="35">
        <f>тариф!H102</f>
        <v>428.6844787823167</v>
      </c>
    </row>
    <row r="112" spans="1:2" ht="17.25" customHeight="1">
      <c r="A112" s="31" t="s">
        <v>103</v>
      </c>
      <c r="B112" s="35">
        <f>тариф!H103</f>
        <v>787.5453492781197</v>
      </c>
    </row>
    <row r="113" spans="1:2" ht="17.25" customHeight="1">
      <c r="A113" s="31" t="s">
        <v>403</v>
      </c>
      <c r="B113" s="35">
        <f>тариф!H104</f>
        <v>672.2552053631784</v>
      </c>
    </row>
    <row r="114" spans="1:2" ht="18" customHeight="1">
      <c r="A114" s="31" t="s">
        <v>104</v>
      </c>
      <c r="B114" s="35">
        <f>тариф!H105</f>
        <v>571.579305043089</v>
      </c>
    </row>
    <row r="115" spans="1:2" ht="16.5" customHeight="1">
      <c r="A115" s="31" t="s">
        <v>105</v>
      </c>
      <c r="B115" s="35">
        <f>тариф!H106</f>
        <v>259.8087750195859</v>
      </c>
    </row>
    <row r="116" spans="1:2" ht="15.75" customHeight="1">
      <c r="A116" s="31" t="s">
        <v>106</v>
      </c>
      <c r="B116" s="35">
        <f>тариф!H107</f>
        <v>259.8087750195859</v>
      </c>
    </row>
    <row r="117" spans="1:2" ht="15.75" customHeight="1">
      <c r="A117" s="139" t="s">
        <v>73</v>
      </c>
      <c r="B117" s="35"/>
    </row>
    <row r="118" spans="1:2" ht="15.75" customHeight="1">
      <c r="A118" s="139" t="s">
        <v>74</v>
      </c>
      <c r="B118" s="35">
        <f>тариф!H109</f>
        <v>1499.5837733161723</v>
      </c>
    </row>
    <row r="119" spans="1:2" ht="15.75" customHeight="1">
      <c r="A119" s="139" t="s">
        <v>75</v>
      </c>
      <c r="B119" s="35">
        <f>тариф!H110</f>
        <v>1799.9876694325685</v>
      </c>
    </row>
    <row r="120" spans="1:2" ht="15.75" customHeight="1">
      <c r="A120" s="139" t="s">
        <v>76</v>
      </c>
      <c r="B120" s="35">
        <f>тариф!H111</f>
        <v>2099.5796631270287</v>
      </c>
    </row>
    <row r="121" spans="1:2" ht="18.75" customHeight="1">
      <c r="A121" s="139" t="s">
        <v>72</v>
      </c>
      <c r="B121" s="35">
        <f>тариф!H112</f>
        <v>1199.9917796217123</v>
      </c>
    </row>
    <row r="122" spans="1:2" ht="15.75" customHeight="1">
      <c r="A122" s="31" t="s">
        <v>107</v>
      </c>
      <c r="B122" s="35">
        <f>тариф!H113</f>
        <v>428.6844787823167</v>
      </c>
    </row>
    <row r="123" spans="1:2" ht="15">
      <c r="A123" s="31" t="s">
        <v>108</v>
      </c>
      <c r="B123" s="35">
        <f>тариф!H114</f>
        <v>1000.2637838254057</v>
      </c>
    </row>
    <row r="124" spans="1:2" ht="16.5" customHeight="1">
      <c r="A124" s="31" t="s">
        <v>109</v>
      </c>
      <c r="B124" s="35">
        <f>тариф!H115</f>
        <v>600.8077922327923</v>
      </c>
    </row>
    <row r="125" spans="1:2" ht="17.25" customHeight="1">
      <c r="A125" s="31" t="s">
        <v>110</v>
      </c>
      <c r="B125" s="35">
        <f>тариф!H116</f>
        <v>600.8077922327923</v>
      </c>
    </row>
    <row r="126" spans="1:2" ht="17.25" customHeight="1">
      <c r="A126" s="31" t="s">
        <v>111</v>
      </c>
      <c r="B126" s="35">
        <f>тариф!H117</f>
        <v>681.998034426413</v>
      </c>
    </row>
    <row r="127" spans="1:2" ht="18" customHeight="1">
      <c r="A127" s="31" t="s">
        <v>112</v>
      </c>
      <c r="B127" s="35">
        <f>тариф!H118</f>
        <v>324.7609687744823</v>
      </c>
    </row>
    <row r="128" spans="1:2" ht="16.5" customHeight="1">
      <c r="A128" s="31" t="s">
        <v>113</v>
      </c>
      <c r="B128" s="35">
        <f>тариф!H119</f>
        <v>219.21365392277556</v>
      </c>
    </row>
    <row r="129" spans="1:2" ht="20.25" customHeight="1">
      <c r="A129" s="31" t="s">
        <v>114</v>
      </c>
      <c r="B129" s="35">
        <f>тариф!H120</f>
        <v>1537.743187147174</v>
      </c>
    </row>
    <row r="130" spans="1:2" ht="17.25" customHeight="1">
      <c r="A130" s="31" t="s">
        <v>115</v>
      </c>
      <c r="B130" s="35">
        <f>тариф!H121</f>
        <v>2050.865517810856</v>
      </c>
    </row>
    <row r="131" spans="1:2" ht="18" customHeight="1">
      <c r="A131" s="139" t="s">
        <v>83</v>
      </c>
      <c r="B131" s="35">
        <f>тариф!H122</f>
        <v>99.86399789815333</v>
      </c>
    </row>
    <row r="132" spans="1:2" ht="18" customHeight="1">
      <c r="A132" s="139" t="s">
        <v>84</v>
      </c>
      <c r="B132" s="35">
        <f>тариф!H123</f>
        <v>199.72799579630666</v>
      </c>
    </row>
    <row r="133" spans="1:2" ht="18.75" customHeight="1">
      <c r="A133" s="31" t="s">
        <v>116</v>
      </c>
      <c r="B133" s="35">
        <f>тариф!H124</f>
        <v>219.21365392277556</v>
      </c>
    </row>
    <row r="134" spans="1:2" ht="15">
      <c r="A134" s="31" t="s">
        <v>117</v>
      </c>
      <c r="B134" s="35">
        <f>тариф!H125</f>
        <v>681.998034426413</v>
      </c>
    </row>
    <row r="135" spans="1:2" ht="15.75" customHeight="1">
      <c r="A135" s="31" t="s">
        <v>118</v>
      </c>
      <c r="B135" s="35">
        <f>тариф!H126</f>
        <v>100.35113935131503</v>
      </c>
    </row>
    <row r="136" spans="1:2" ht="15" customHeight="1">
      <c r="A136" s="31" t="s">
        <v>119</v>
      </c>
      <c r="B136" s="35">
        <f>тариф!H127</f>
        <v>300.40389611639614</v>
      </c>
    </row>
    <row r="137" spans="1:2" ht="18" customHeight="1">
      <c r="A137" s="31" t="s">
        <v>120</v>
      </c>
      <c r="B137" s="35">
        <f>тариф!H128</f>
        <v>500.1318919127028</v>
      </c>
    </row>
    <row r="138" spans="1:2" ht="16.5" customHeight="1">
      <c r="A138" s="139" t="s">
        <v>86</v>
      </c>
      <c r="B138" s="35"/>
    </row>
    <row r="139" spans="1:2" ht="16.5" customHeight="1">
      <c r="A139" s="139" t="s">
        <v>87</v>
      </c>
      <c r="B139" s="35">
        <f>тариф!H130</f>
        <v>99.86399789815333</v>
      </c>
    </row>
    <row r="140" spans="1:2" ht="16.5" customHeight="1">
      <c r="A140" s="139" t="s">
        <v>580</v>
      </c>
      <c r="B140" s="35">
        <f>тариф!H131</f>
        <v>299.59199369446</v>
      </c>
    </row>
    <row r="141" spans="1:2" ht="16.5" customHeight="1">
      <c r="A141" s="139" t="s">
        <v>88</v>
      </c>
      <c r="B141" s="35">
        <f>тариф!H132</f>
        <v>1000.2637838254057</v>
      </c>
    </row>
    <row r="142" spans="1:2" ht="16.5" customHeight="1">
      <c r="A142" s="31" t="str">
        <f>ЕСН!A133</f>
        <v>Вскрытие трупа кошки, собаки до 15 кг</v>
      </c>
      <c r="B142" s="35">
        <v>350</v>
      </c>
    </row>
    <row r="143" spans="1:2" ht="16.5" customHeight="1">
      <c r="A143" s="31" t="s">
        <v>430</v>
      </c>
      <c r="B143" s="35">
        <v>500</v>
      </c>
    </row>
    <row r="144" spans="1:2" ht="16.5" customHeight="1">
      <c r="A144" s="31" t="str">
        <f>ЕСН!A135</f>
        <v>Обработка ран сложная</v>
      </c>
      <c r="B144" s="35">
        <f>тариф!H135</f>
        <v>209.47082485954112</v>
      </c>
    </row>
    <row r="145" spans="1:2" ht="16.5" customHeight="1">
      <c r="A145" s="31" t="str">
        <f>ЕСН!A136</f>
        <v>Снятие гипсовой повязки</v>
      </c>
      <c r="B145" s="35">
        <f>тариф!H136</f>
        <v>115.29014391494124</v>
      </c>
    </row>
    <row r="146" spans="1:2" ht="16.5" customHeight="1">
      <c r="A146" s="31" t="str">
        <f>ЕСН!A137</f>
        <v>Удаление колтунов</v>
      </c>
      <c r="B146" s="35">
        <f>тариф!H137</f>
        <v>405.95121096810294</v>
      </c>
    </row>
    <row r="147" spans="1:2" ht="16.5" customHeight="1">
      <c r="A147" s="31" t="str">
        <f>ЕСН!A138</f>
        <v>Удаление сломанного когтя</v>
      </c>
      <c r="B147" s="35">
        <f>тариф!H138</f>
        <v>308.5229203357583</v>
      </c>
    </row>
    <row r="148" spans="1:2" ht="16.5" customHeight="1">
      <c r="A148" s="31" t="str">
        <f>ЕСН!A139</f>
        <v>Обработка швов</v>
      </c>
      <c r="B148" s="35">
        <f>тариф!H139</f>
        <v>50.013189191270286</v>
      </c>
    </row>
    <row r="149" spans="1:2" ht="16.5" customHeight="1">
      <c r="A149" s="31" t="str">
        <f>ЕСН!A140</f>
        <v>Снятие швов</v>
      </c>
      <c r="B149" s="35">
        <f>тариф!H140</f>
        <v>79.89119831852265</v>
      </c>
    </row>
    <row r="150" spans="1:2" ht="16.5" customHeight="1">
      <c r="A150" s="31" t="str">
        <f>ЕСН!A141</f>
        <v>Обработка раны с наложением швов 1 степени сложности</v>
      </c>
      <c r="B150" s="35">
        <f>тариф!H141</f>
        <v>405.95121096810294</v>
      </c>
    </row>
    <row r="151" spans="1:2" ht="16.5" customHeight="1">
      <c r="A151" s="31" t="str">
        <f>ЕСН!A142</f>
        <v>Обработка раны с наложением швов 2 степени сложности</v>
      </c>
      <c r="B151" s="35">
        <f>тариф!H142</f>
        <v>811.9024219362059</v>
      </c>
    </row>
    <row r="152" spans="1:2" ht="16.5" customHeight="1">
      <c r="A152" s="31" t="str">
        <f>ЕСН!A143</f>
        <v>Дренирование сустава</v>
      </c>
      <c r="B152" s="35">
        <f>тариф!H143</f>
        <v>405.95121096810294</v>
      </c>
    </row>
    <row r="153" spans="1:2" ht="16.5" customHeight="1">
      <c r="A153" s="31" t="str">
        <f>ЕСН!A144</f>
        <v>Оперативное лечение гемолимфоэкстравазата ушной раковины у непродуктивных животных</v>
      </c>
      <c r="B153" s="35">
        <f>тариф!H144</f>
        <v>405.95121096810294</v>
      </c>
    </row>
    <row r="154" spans="1:2" ht="15.75" customHeight="1">
      <c r="A154" s="31" t="s">
        <v>121</v>
      </c>
      <c r="B154" s="35">
        <f>тариф!H145</f>
        <v>150.03956757381084</v>
      </c>
    </row>
    <row r="155" spans="1:2" ht="15">
      <c r="A155" s="29" t="s">
        <v>122</v>
      </c>
      <c r="B155" s="35"/>
    </row>
    <row r="156" spans="1:2" ht="17.25" customHeight="1">
      <c r="A156" s="32" t="s">
        <v>123</v>
      </c>
      <c r="B156" s="35">
        <f>тариф!H147</f>
        <v>535.8555984778959</v>
      </c>
    </row>
    <row r="157" spans="1:2" ht="18.75" customHeight="1">
      <c r="A157" s="32" t="s">
        <v>124</v>
      </c>
      <c r="B157" s="35">
        <f>тариф!H148</f>
        <v>254.93736048796862</v>
      </c>
    </row>
    <row r="158" spans="1:2" ht="17.25" customHeight="1">
      <c r="A158" s="32" t="s">
        <v>125</v>
      </c>
      <c r="B158" s="35">
        <f>тариф!H149</f>
        <v>1201.6155844655846</v>
      </c>
    </row>
    <row r="159" spans="1:2" ht="18.75" customHeight="1">
      <c r="A159" s="32" t="s">
        <v>126</v>
      </c>
      <c r="B159" s="35">
        <f>тариф!H150</f>
        <v>1602.6953809020706</v>
      </c>
    </row>
    <row r="160" spans="1:2" ht="16.5" customHeight="1">
      <c r="A160" s="32" t="s">
        <v>127</v>
      </c>
      <c r="B160" s="35">
        <f>тариф!H151</f>
        <v>279.2944331460548</v>
      </c>
    </row>
    <row r="161" spans="1:2" ht="18" customHeight="1">
      <c r="A161" s="32" t="s">
        <v>224</v>
      </c>
      <c r="B161" s="35">
        <f>тариф!H152</f>
        <v>219.21365392277556</v>
      </c>
    </row>
    <row r="162" spans="1:2" ht="17.25" customHeight="1">
      <c r="A162" s="32" t="s">
        <v>128</v>
      </c>
      <c r="B162" s="35">
        <f>тариф!H153</f>
        <v>279.2944331460548</v>
      </c>
    </row>
    <row r="163" spans="1:2" ht="15">
      <c r="A163" s="32" t="s">
        <v>129</v>
      </c>
      <c r="B163" s="35">
        <f>тариф!H154</f>
        <v>219.21365392277556</v>
      </c>
    </row>
    <row r="164" spans="1:2" ht="17.25" customHeight="1">
      <c r="A164" s="32" t="s">
        <v>130</v>
      </c>
      <c r="B164" s="35">
        <f>тариф!H155</f>
        <v>324.7609687744823</v>
      </c>
    </row>
    <row r="165" spans="1:2" ht="15.75" customHeight="1">
      <c r="A165" s="32" t="s">
        <v>131</v>
      </c>
      <c r="B165" s="35">
        <f>тариф!H156</f>
        <v>683.6218392702856</v>
      </c>
    </row>
    <row r="166" spans="1:2" ht="17.25" customHeight="1">
      <c r="A166" s="32" t="s">
        <v>351</v>
      </c>
      <c r="B166" s="35">
        <f>тариф!H157</f>
        <v>306.8991154918858</v>
      </c>
    </row>
    <row r="167" spans="1:2" ht="18" customHeight="1">
      <c r="A167" s="32" t="s">
        <v>133</v>
      </c>
      <c r="B167" s="35">
        <f>тариф!H158</f>
        <v>513.1223306636822</v>
      </c>
    </row>
    <row r="168" spans="1:2" ht="15.75" customHeight="1">
      <c r="A168" s="32" t="s">
        <v>134</v>
      </c>
      <c r="B168" s="35">
        <f>тариф!H159</f>
        <v>230.58028782988248</v>
      </c>
    </row>
    <row r="169" spans="1:2" ht="15.75" customHeight="1">
      <c r="A169" s="32" t="s">
        <v>135</v>
      </c>
      <c r="B169" s="35">
        <f>тариф!H160</f>
        <v>683.6218392702856</v>
      </c>
    </row>
    <row r="170" spans="1:2" ht="15">
      <c r="A170" s="32" t="s">
        <v>136</v>
      </c>
      <c r="B170" s="35">
        <f>тариф!H161</f>
        <v>422.1892594068271</v>
      </c>
    </row>
    <row r="171" spans="1:2" ht="15">
      <c r="A171" s="32" t="s">
        <v>435</v>
      </c>
      <c r="B171" s="35">
        <f>тариф!H162</f>
        <v>1105.5219375489646</v>
      </c>
    </row>
    <row r="172" spans="1:2" ht="15">
      <c r="A172" s="32" t="s">
        <v>434</v>
      </c>
      <c r="B172" s="35">
        <f>тариф!H163</f>
        <v>479.77053002350306</v>
      </c>
    </row>
    <row r="173" spans="1:2" ht="16.5" customHeight="1">
      <c r="A173" s="32" t="s">
        <v>137</v>
      </c>
      <c r="B173" s="35">
        <f>тариф!H164</f>
        <v>401.0797964364857</v>
      </c>
    </row>
    <row r="174" spans="1:2" ht="15">
      <c r="A174" s="29" t="s">
        <v>144</v>
      </c>
      <c r="B174" s="35"/>
    </row>
    <row r="175" spans="1:2" ht="15">
      <c r="A175" s="66" t="s">
        <v>331</v>
      </c>
      <c r="B175" s="35">
        <f>тариф!H166</f>
        <v>20.297560548405144</v>
      </c>
    </row>
    <row r="176" spans="1:2" ht="17.25" customHeight="1">
      <c r="A176" s="32" t="s">
        <v>408</v>
      </c>
      <c r="B176" s="35">
        <f>тариф!H167</f>
        <v>99.86399789815333</v>
      </c>
    </row>
    <row r="177" spans="1:2" ht="15.75" customHeight="1">
      <c r="A177" s="29" t="s">
        <v>591</v>
      </c>
      <c r="B177" s="35"/>
    </row>
    <row r="178" spans="1:2" ht="21" customHeight="1">
      <c r="A178" s="31" t="s">
        <v>356</v>
      </c>
      <c r="B178" s="35">
        <f>тариф!H169</f>
        <v>9.74282906323447</v>
      </c>
    </row>
    <row r="179" spans="1:2" ht="21.75" customHeight="1">
      <c r="A179" s="31" t="s">
        <v>170</v>
      </c>
      <c r="B179" s="35">
        <f>тариф!H170</f>
        <v>8.119024219362059</v>
      </c>
    </row>
    <row r="180" spans="1:2" ht="21.75" customHeight="1">
      <c r="A180" s="31" t="s">
        <v>23</v>
      </c>
      <c r="B180" s="35">
        <f>тариф!H171</f>
        <v>2499.8475571415775</v>
      </c>
    </row>
    <row r="181" spans="1:2" ht="21.75" customHeight="1">
      <c r="A181" s="31" t="s">
        <v>24</v>
      </c>
      <c r="B181" s="35">
        <f>тариф!H172</f>
        <v>1799.9876694325685</v>
      </c>
    </row>
    <row r="182" spans="1:2" ht="21.75" customHeight="1">
      <c r="A182" s="139" t="s">
        <v>97</v>
      </c>
      <c r="B182" s="35"/>
    </row>
    <row r="183" spans="1:2" ht="21.75" customHeight="1">
      <c r="A183" s="139" t="s">
        <v>98</v>
      </c>
      <c r="B183" s="35">
        <f>тариф!H174</f>
        <v>150.03956757381084</v>
      </c>
    </row>
    <row r="184" spans="1:2" ht="21.75" customHeight="1">
      <c r="A184" s="139" t="s">
        <v>99</v>
      </c>
      <c r="B184" s="35">
        <f>тариф!H175</f>
        <v>249.90356547196419</v>
      </c>
    </row>
    <row r="185" spans="1:2" ht="21.75" customHeight="1">
      <c r="A185" s="31" t="s">
        <v>369</v>
      </c>
      <c r="B185" s="35">
        <f>тариф!H176</f>
        <v>3.247609687744824</v>
      </c>
    </row>
    <row r="186" spans="1:2" ht="16.5" customHeight="1">
      <c r="A186" s="31" t="s">
        <v>171</v>
      </c>
      <c r="B186" s="35">
        <f>тариф!H177</f>
        <v>214.34223939115836</v>
      </c>
    </row>
    <row r="187" spans="1:2" ht="15">
      <c r="A187" s="31" t="s">
        <v>172</v>
      </c>
      <c r="B187" s="35">
        <f>тариф!H178</f>
        <v>181.86614251371012</v>
      </c>
    </row>
    <row r="188" spans="1:2" ht="17.25" customHeight="1">
      <c r="A188" s="31" t="s">
        <v>357</v>
      </c>
      <c r="B188" s="35">
        <f>тариф!H179</f>
        <v>17.86185328259653</v>
      </c>
    </row>
    <row r="189" spans="1:2" ht="20.25" customHeight="1">
      <c r="A189" s="31" t="s">
        <v>148</v>
      </c>
      <c r="B189" s="35">
        <f>тариф!H180</f>
        <v>82.81404703749301</v>
      </c>
    </row>
    <row r="190" spans="1:2" ht="17.25" customHeight="1">
      <c r="A190" s="31" t="s">
        <v>149</v>
      </c>
      <c r="B190" s="35">
        <f>тариф!H181</f>
        <v>50.33795016004476</v>
      </c>
    </row>
    <row r="191" spans="1:2" ht="17.25" customHeight="1">
      <c r="A191" s="31" t="s">
        <v>329</v>
      </c>
      <c r="B191" s="35">
        <f>тариф!H182</f>
        <v>92.55687610072748</v>
      </c>
    </row>
    <row r="192" spans="1:2" ht="17.25" customHeight="1">
      <c r="A192" s="31" t="s">
        <v>150</v>
      </c>
      <c r="B192" s="35">
        <f>тариф!H183</f>
        <v>112.85443664913262</v>
      </c>
    </row>
    <row r="193" spans="1:2" ht="15.75" customHeight="1">
      <c r="A193" s="31" t="s">
        <v>152</v>
      </c>
      <c r="B193" s="35">
        <f>тариф!H184</f>
        <v>99.05209547621712</v>
      </c>
    </row>
    <row r="194" spans="1:2" ht="18.75" customHeight="1">
      <c r="A194" s="31" t="s">
        <v>153</v>
      </c>
      <c r="B194" s="35">
        <f>тариф!H185</f>
        <v>25.731264000000003</v>
      </c>
    </row>
    <row r="195" spans="1:2" ht="15">
      <c r="A195" s="29" t="s">
        <v>592</v>
      </c>
      <c r="B195" s="35"/>
    </row>
    <row r="196" spans="1:2" ht="17.25" customHeight="1">
      <c r="A196" s="137" t="s">
        <v>287</v>
      </c>
      <c r="B196" s="35">
        <f>тариф!H187</f>
        <v>86.06165672523784</v>
      </c>
    </row>
    <row r="197" spans="1:2" ht="15.75" customHeight="1">
      <c r="A197" s="31" t="s">
        <v>156</v>
      </c>
      <c r="B197" s="35">
        <f>тариф!H188</f>
        <v>48.71414531617236</v>
      </c>
    </row>
    <row r="198" spans="1:2" ht="15">
      <c r="A198" s="31" t="s">
        <v>157</v>
      </c>
      <c r="B198" s="35">
        <f>тариф!H189</f>
        <v>86.06165672523784</v>
      </c>
    </row>
    <row r="199" spans="1:2" ht="17.25" customHeight="1">
      <c r="A199" s="31" t="s">
        <v>454</v>
      </c>
      <c r="B199" s="35">
        <f>тариф!H191</f>
        <v>50.33795016004476</v>
      </c>
    </row>
    <row r="200" spans="1:2" ht="101.25" customHeight="1">
      <c r="A200" s="138" t="s">
        <v>593</v>
      </c>
      <c r="B200" s="35"/>
    </row>
    <row r="201" spans="1:2" ht="49.5" customHeight="1">
      <c r="A201" s="31" t="s">
        <v>282</v>
      </c>
      <c r="B201" s="35">
        <f>тариф!H193</f>
        <v>324.7609687744823</v>
      </c>
    </row>
    <row r="202" spans="1:2" ht="50.25" customHeight="1">
      <c r="A202" s="31" t="s">
        <v>283</v>
      </c>
      <c r="B202" s="35">
        <f>тариф!H194</f>
        <v>324.7609687744823</v>
      </c>
    </row>
    <row r="203" spans="1:2" ht="62.25" customHeight="1">
      <c r="A203" s="31" t="s">
        <v>284</v>
      </c>
      <c r="B203" s="35">
        <f>тариф!H195</f>
        <v>102.29970516396193</v>
      </c>
    </row>
    <row r="204" spans="1:2" ht="56.25" customHeight="1">
      <c r="A204" s="31" t="s">
        <v>285</v>
      </c>
      <c r="B204" s="35">
        <f>тариф!H196</f>
        <v>24.35707265808618</v>
      </c>
    </row>
    <row r="205" spans="1:2" ht="45.75" customHeight="1">
      <c r="A205" s="31" t="s">
        <v>590</v>
      </c>
      <c r="B205" s="35">
        <f>тариф!H197</f>
        <v>81.19024219362058</v>
      </c>
    </row>
    <row r="206" spans="1:2" ht="45.75" customHeight="1">
      <c r="A206" s="31" t="s">
        <v>324</v>
      </c>
      <c r="B206" s="35">
        <f>тариф!H198</f>
        <v>6.854094775601568</v>
      </c>
    </row>
    <row r="207" spans="1:2" ht="59.25" customHeight="1">
      <c r="A207" s="137" t="s">
        <v>325</v>
      </c>
      <c r="B207" s="35">
        <f>тариф!H199</f>
        <v>29.624920752322332</v>
      </c>
    </row>
    <row r="208" spans="1:2" ht="49.5" customHeight="1">
      <c r="A208" s="137" t="s">
        <v>326</v>
      </c>
      <c r="B208" s="35">
        <f>тариф!H200</f>
        <v>324.7609687744823</v>
      </c>
    </row>
    <row r="209" spans="1:2" ht="51.75" customHeight="1">
      <c r="A209" s="31" t="s">
        <v>330</v>
      </c>
      <c r="B209" s="35">
        <f>тариф!H201</f>
        <v>102.29970516396193</v>
      </c>
    </row>
    <row r="210" spans="1:2" ht="41.25" customHeight="1">
      <c r="A210" s="31" t="s">
        <v>620</v>
      </c>
      <c r="B210" s="35">
        <f>тариф!H202</f>
        <v>74.69502281813095</v>
      </c>
    </row>
    <row r="211" spans="1:2" ht="53.25" customHeight="1">
      <c r="A211" s="137" t="s">
        <v>25</v>
      </c>
      <c r="B211" s="35">
        <f>тариф!H203</f>
        <v>32.51223830934527</v>
      </c>
    </row>
    <row r="212" spans="1:2" ht="34.5" customHeight="1">
      <c r="A212" s="31" t="s">
        <v>606</v>
      </c>
      <c r="B212" s="35">
        <f>тариф!H204</f>
        <v>96.94114917918299</v>
      </c>
    </row>
    <row r="213" spans="1:2" ht="54" customHeight="1">
      <c r="A213" s="31" t="s">
        <v>607</v>
      </c>
      <c r="B213" s="35">
        <f>тариф!H205</f>
        <v>56.99555001992165</v>
      </c>
    </row>
    <row r="214" spans="1:2" ht="36.75" customHeight="1">
      <c r="A214" s="31" t="s">
        <v>609</v>
      </c>
      <c r="B214" s="35">
        <f>тариф!H206</f>
        <v>81.02786170923335</v>
      </c>
    </row>
    <row r="215" spans="1:2" ht="40.5" customHeight="1">
      <c r="A215" s="31" t="s">
        <v>610</v>
      </c>
      <c r="B215" s="35">
        <f>тариф!H207</f>
        <v>389.7131625293789</v>
      </c>
    </row>
    <row r="216" spans="1:2" ht="40.5" customHeight="1">
      <c r="A216" s="31" t="s">
        <v>611</v>
      </c>
      <c r="B216" s="35">
        <f>тариф!H208</f>
        <v>42.05654545629546</v>
      </c>
    </row>
    <row r="217" spans="1:2" ht="25.5" customHeight="1">
      <c r="A217" s="31" t="s">
        <v>612</v>
      </c>
      <c r="B217" s="35">
        <f>тариф!H209</f>
        <v>42.05654545629546</v>
      </c>
    </row>
    <row r="218" spans="1:2" ht="38.25" customHeight="1">
      <c r="A218" s="31" t="s">
        <v>613</v>
      </c>
      <c r="B218" s="35">
        <f>тариф!H210</f>
        <v>96.94114917918299</v>
      </c>
    </row>
    <row r="219" spans="1:2" ht="42" customHeight="1">
      <c r="A219" s="31" t="s">
        <v>614</v>
      </c>
      <c r="B219" s="35">
        <f>тариф!H211</f>
        <v>68.03742295825407</v>
      </c>
    </row>
    <row r="220" spans="1:2" ht="42" customHeight="1">
      <c r="A220" s="31" t="s">
        <v>615</v>
      </c>
      <c r="B220" s="35">
        <f>тариф!H212</f>
        <v>68.03742295825407</v>
      </c>
    </row>
    <row r="221" spans="1:2" ht="43.5" customHeight="1">
      <c r="A221" s="31" t="s">
        <v>628</v>
      </c>
      <c r="B221" s="35">
        <f>тариф!H213</f>
        <v>25.98087750195859</v>
      </c>
    </row>
    <row r="222" spans="1:2" ht="50.25" customHeight="1">
      <c r="A222" s="31" t="s">
        <v>629</v>
      </c>
      <c r="B222" s="35">
        <f>тариф!H214</f>
        <v>15.10138504801343</v>
      </c>
    </row>
    <row r="223" spans="1:2" ht="27.75" customHeight="1">
      <c r="A223" s="31" t="s">
        <v>334</v>
      </c>
      <c r="B223" s="35">
        <f>тариф!H215</f>
        <v>5.711745646334639</v>
      </c>
    </row>
    <row r="224" spans="1:2" ht="35.25" customHeight="1">
      <c r="A224" s="29" t="s">
        <v>601</v>
      </c>
      <c r="B224" s="35"/>
    </row>
    <row r="225" spans="1:2" ht="18" customHeight="1">
      <c r="A225" s="31" t="s">
        <v>445</v>
      </c>
      <c r="B225" s="35">
        <f>тариф!H217</f>
        <v>74.69502281813095</v>
      </c>
    </row>
    <row r="226" spans="1:2" ht="18" customHeight="1">
      <c r="A226" s="31" t="s">
        <v>173</v>
      </c>
      <c r="B226" s="35">
        <f>тариф!H218</f>
        <v>74.69502281813095</v>
      </c>
    </row>
    <row r="227" spans="1:2" ht="16.5" customHeight="1">
      <c r="A227" s="31" t="s">
        <v>174</v>
      </c>
      <c r="B227" s="35">
        <f>тариф!H219</f>
        <v>24.35707265808618</v>
      </c>
    </row>
    <row r="228" spans="1:2" ht="18.75" customHeight="1">
      <c r="A228" s="31" t="s">
        <v>175</v>
      </c>
      <c r="B228" s="35">
        <f>тариф!H220</f>
        <v>24.35707265808618</v>
      </c>
    </row>
    <row r="229" spans="1:2" ht="18.75" customHeight="1">
      <c r="A229" s="31" t="s">
        <v>195</v>
      </c>
      <c r="B229" s="35">
        <f>тариф!H221</f>
        <v>16.238048438724118</v>
      </c>
    </row>
    <row r="230" spans="1:2" ht="17.25" customHeight="1">
      <c r="A230" s="31" t="s">
        <v>196</v>
      </c>
      <c r="B230" s="35">
        <f>тариф!H222</f>
        <v>16.238048438724118</v>
      </c>
    </row>
    <row r="231" spans="1:2" ht="20.25" customHeight="1">
      <c r="A231" s="31" t="s">
        <v>446</v>
      </c>
      <c r="B231" s="35">
        <f>тариф!H223</f>
        <v>64.95219375489647</v>
      </c>
    </row>
    <row r="232" spans="1:2" ht="20.25" customHeight="1">
      <c r="A232" s="31" t="s">
        <v>447</v>
      </c>
      <c r="B232" s="35">
        <f>тариф!H224</f>
        <v>64.95219375489647</v>
      </c>
    </row>
    <row r="233" spans="1:2" ht="13.5" customHeight="1">
      <c r="A233" s="50" t="s">
        <v>602</v>
      </c>
      <c r="B233" s="35"/>
    </row>
    <row r="234" spans="1:2" ht="13.5" customHeight="1">
      <c r="A234" s="31" t="s">
        <v>137</v>
      </c>
      <c r="B234" s="35">
        <f>тариф!H226</f>
        <v>401.0797964364857</v>
      </c>
    </row>
    <row r="235" spans="1:2" ht="28.5" customHeight="1">
      <c r="A235" s="29" t="s">
        <v>596</v>
      </c>
      <c r="B235" s="35"/>
    </row>
    <row r="236" spans="1:2" ht="17.25" customHeight="1">
      <c r="A236" s="31" t="s">
        <v>159</v>
      </c>
      <c r="B236" s="35">
        <f>тариф!H228</f>
        <v>74.69502281813095</v>
      </c>
    </row>
    <row r="237" spans="1:2" ht="18" customHeight="1">
      <c r="A237" s="29" t="s">
        <v>603</v>
      </c>
      <c r="B237" s="35"/>
    </row>
    <row r="238" spans="1:2" ht="18.75" customHeight="1">
      <c r="A238" s="66" t="s">
        <v>306</v>
      </c>
      <c r="B238" s="35">
        <f>тариф!H230</f>
        <v>519.6175500391718</v>
      </c>
    </row>
    <row r="239" spans="1:2" ht="18.75" customHeight="1">
      <c r="A239" s="31" t="s">
        <v>421</v>
      </c>
      <c r="B239" s="35">
        <f>тариф!H231</f>
        <v>766.8175500391718</v>
      </c>
    </row>
    <row r="240" spans="1:2" ht="18.75" customHeight="1">
      <c r="A240" s="31" t="s">
        <v>225</v>
      </c>
      <c r="B240" s="35">
        <f>тариф!H232</f>
        <v>345.87043174482375</v>
      </c>
    </row>
    <row r="241" spans="1:2" ht="18.75" customHeight="1">
      <c r="A241" s="31" t="s">
        <v>423</v>
      </c>
      <c r="B241" s="35">
        <f>тариф!H233</f>
        <v>469.4704317448237</v>
      </c>
    </row>
    <row r="242" spans="1:2" ht="18.75" customHeight="1">
      <c r="A242" s="31" t="s">
        <v>366</v>
      </c>
      <c r="B242" s="35">
        <f>тариф!H234</f>
        <v>173.74711829434804</v>
      </c>
    </row>
    <row r="243" spans="1:2" ht="18.75" customHeight="1">
      <c r="A243" s="31" t="s">
        <v>616</v>
      </c>
      <c r="B243" s="35">
        <f>тариф!H235</f>
        <v>670.0319901913822</v>
      </c>
    </row>
    <row r="244" spans="1:2" ht="18.75" customHeight="1">
      <c r="A244" s="31" t="s">
        <v>617</v>
      </c>
      <c r="B244" s="35">
        <f>тариф!H236</f>
        <v>825.1796981578065</v>
      </c>
    </row>
    <row r="245" spans="1:2" ht="18.75" customHeight="1">
      <c r="A245" s="31" t="s">
        <v>619</v>
      </c>
      <c r="B245" s="35">
        <f>тариф!H237</f>
        <v>1150.22750440291</v>
      </c>
    </row>
    <row r="246" spans="1:2" ht="18.75" customHeight="1">
      <c r="A246" s="31" t="s">
        <v>367</v>
      </c>
      <c r="B246" s="35">
        <f>тариф!H238</f>
        <v>87.68546156911023</v>
      </c>
    </row>
    <row r="247" spans="1:2" ht="18.75" customHeight="1">
      <c r="A247" s="31" t="str">
        <f>ЕСН!A239</f>
        <v>Утилизация трупа кошки, собаки до 20 кг</v>
      </c>
      <c r="B247" s="35">
        <f>тариф!H239</f>
        <v>208.50670865063236</v>
      </c>
    </row>
    <row r="248" spans="1:2" ht="18.75" customHeight="1">
      <c r="A248" s="31" t="str">
        <f>ЕСН!A240</f>
        <v>Утилизация трупа кошки, собаки свыше 20 кг</v>
      </c>
      <c r="B248" s="35">
        <f>тариф!H240</f>
        <v>369.19077770249584</v>
      </c>
    </row>
    <row r="249" spans="1:2" ht="18.75" customHeight="1">
      <c r="A249" s="31" t="s">
        <v>422</v>
      </c>
      <c r="B249" s="35">
        <f>тариф!H241</f>
        <v>471.0942365886961</v>
      </c>
    </row>
    <row r="250" spans="1:2" ht="16.5" customHeight="1">
      <c r="A250" s="31" t="s">
        <v>305</v>
      </c>
      <c r="B250" s="35">
        <f>тариф!H242</f>
        <v>347.4942365886961</v>
      </c>
    </row>
    <row r="251" spans="1:2" ht="82.5" customHeight="1">
      <c r="A251" s="29" t="s">
        <v>604</v>
      </c>
      <c r="B251" s="35"/>
    </row>
    <row r="252" spans="1:2" ht="46.5">
      <c r="A252" s="31" t="s">
        <v>239</v>
      </c>
      <c r="B252" s="35">
        <f>тариф!H244</f>
        <v>13700.041467751538</v>
      </c>
    </row>
    <row r="253" spans="1:2" ht="159.75" customHeight="1">
      <c r="A253" s="31" t="s">
        <v>436</v>
      </c>
      <c r="B253" s="35">
        <f>тариф!H245</f>
        <v>12225.626669515386</v>
      </c>
    </row>
    <row r="254" spans="1:2" ht="105.75" customHeight="1">
      <c r="A254" s="31" t="s">
        <v>353</v>
      </c>
      <c r="B254" s="35">
        <f>тариф!H246</f>
        <v>8086.548122484612</v>
      </c>
    </row>
    <row r="255" spans="1:2" ht="23.25" customHeight="1">
      <c r="A255" s="31" t="s">
        <v>354</v>
      </c>
      <c r="B255" s="35">
        <f>тариф!H247</f>
        <v>3668.824664245327</v>
      </c>
    </row>
    <row r="256" spans="1:2" ht="36" customHeight="1">
      <c r="A256" s="31" t="s">
        <v>241</v>
      </c>
      <c r="B256" s="35">
        <f>тариф!H248</f>
        <v>4000.2432328796863</v>
      </c>
    </row>
    <row r="257" spans="1:2" ht="18.75" customHeight="1">
      <c r="A257" s="33" t="s">
        <v>160</v>
      </c>
      <c r="B257" s="35">
        <f>тариф!H249</f>
        <v>5214.0373536743145</v>
      </c>
    </row>
    <row r="258" spans="1:2" ht="19.5" customHeight="1">
      <c r="A258" s="31" t="s">
        <v>161</v>
      </c>
      <c r="B258" s="35">
        <f>тариф!H250</f>
        <v>8169.0374085533285</v>
      </c>
    </row>
    <row r="259" spans="1:2" ht="21" customHeight="1">
      <c r="A259" s="31" t="s">
        <v>162</v>
      </c>
      <c r="B259" s="35">
        <f>тариф!H251</f>
        <v>2088.050648735534</v>
      </c>
    </row>
    <row r="260" spans="1:2" ht="34.5" customHeight="1">
      <c r="A260" s="31" t="s">
        <v>393</v>
      </c>
      <c r="B260" s="35">
        <f>тариф!H252</f>
        <v>4168.1446537360935</v>
      </c>
    </row>
    <row r="261" spans="1:2" ht="17.25" customHeight="1">
      <c r="A261" s="66" t="s">
        <v>392</v>
      </c>
      <c r="B261" s="35">
        <f>тариф!H253</f>
        <v>8169.0374085533285</v>
      </c>
    </row>
    <row r="262" spans="1:2" ht="19.5" customHeight="1">
      <c r="A262" s="66" t="s">
        <v>391</v>
      </c>
      <c r="B262" s="35">
        <f>тариф!H254</f>
        <v>10343.149714014102</v>
      </c>
    </row>
    <row r="263" spans="1:2" ht="18.75" customHeight="1">
      <c r="A263" s="66" t="s">
        <v>396</v>
      </c>
      <c r="B263" s="35">
        <f>тариф!H255</f>
        <v>11207.501032407388</v>
      </c>
    </row>
    <row r="264" spans="1:2" ht="30.75">
      <c r="A264" s="31" t="s">
        <v>397</v>
      </c>
      <c r="B264" s="35">
        <f>тариф!H256</f>
        <v>2090.973497454505</v>
      </c>
    </row>
    <row r="265" spans="1:2" ht="16.5" customHeight="1">
      <c r="A265" s="31" t="s">
        <v>394</v>
      </c>
      <c r="B265" s="35">
        <f>тариф!H257</f>
        <v>4349.198893827867</v>
      </c>
    </row>
    <row r="266" spans="1:2" ht="17.25" customHeight="1">
      <c r="A266" s="33" t="s">
        <v>395</v>
      </c>
      <c r="B266" s="35">
        <f>тариф!H258</f>
        <v>4851.441732037604</v>
      </c>
    </row>
    <row r="267" spans="1:2" ht="17.25" customHeight="1">
      <c r="A267" s="33" t="s">
        <v>370</v>
      </c>
      <c r="B267" s="35">
        <f>тариф!H259</f>
        <v>1052.3879193137102</v>
      </c>
    </row>
    <row r="268" spans="1:2" ht="14.25" customHeight="1">
      <c r="A268" s="34" t="s">
        <v>167</v>
      </c>
      <c r="B268" s="35">
        <f>тариф!H260</f>
        <v>2933.403450455512</v>
      </c>
    </row>
    <row r="269" spans="1:2" ht="103.5" customHeight="1">
      <c r="A269" s="62" t="s">
        <v>605</v>
      </c>
      <c r="B269" s="35"/>
    </row>
    <row r="270" spans="1:2" ht="46.5">
      <c r="A270" s="31" t="s">
        <v>764</v>
      </c>
      <c r="B270" s="35">
        <f>тариф!H263</f>
        <v>170.49950860660326</v>
      </c>
    </row>
    <row r="271" spans="1:2" ht="17.25" customHeight="1">
      <c r="A271" s="33" t="s">
        <v>318</v>
      </c>
      <c r="B271" s="35">
        <f>тариф!H264</f>
        <v>389.7131625293789</v>
      </c>
    </row>
    <row r="272" spans="1:2" ht="18.75" customHeight="1">
      <c r="A272" s="33" t="s">
        <v>317</v>
      </c>
      <c r="B272" s="35">
        <f>тариф!H265</f>
        <v>475.77481925461666</v>
      </c>
    </row>
    <row r="273" spans="1:2" ht="15.75" customHeight="1">
      <c r="A273" s="33" t="s">
        <v>319</v>
      </c>
      <c r="B273" s="35">
        <f>тариф!H266</f>
        <v>584.5697437940682</v>
      </c>
    </row>
    <row r="274" spans="1:2" ht="15.75" customHeight="1">
      <c r="A274" s="33" t="s">
        <v>320</v>
      </c>
      <c r="B274" s="35">
        <f>тариф!H267</f>
        <v>689.5487269504198</v>
      </c>
    </row>
    <row r="275" spans="1:2" ht="15.75" customHeight="1">
      <c r="A275" s="33" t="s">
        <v>321</v>
      </c>
      <c r="B275" s="35">
        <f>тариф!H268</f>
        <v>799.5127909774594</v>
      </c>
    </row>
    <row r="276" spans="1:2" ht="15.75" customHeight="1">
      <c r="A276" s="33" t="s">
        <v>322</v>
      </c>
      <c r="B276" s="35">
        <f>тариф!H269</f>
        <v>909.5742832951316</v>
      </c>
    </row>
    <row r="277" spans="1:2" ht="33" customHeight="1">
      <c r="A277" s="31" t="s">
        <v>412</v>
      </c>
      <c r="B277" s="35">
        <f>тариф!H270</f>
        <v>80.37833977168438</v>
      </c>
    </row>
    <row r="278" spans="1:2" ht="33" customHeight="1">
      <c r="A278" s="31" t="s">
        <v>415</v>
      </c>
      <c r="B278" s="35">
        <f>тариф!H271</f>
        <v>125.84487540011193</v>
      </c>
    </row>
    <row r="279" spans="1:2" ht="31.5" customHeight="1">
      <c r="A279" s="31" t="s">
        <v>154</v>
      </c>
      <c r="B279" s="35">
        <f>тариф!H272</f>
        <v>134.1262801038612</v>
      </c>
    </row>
    <row r="280" spans="1:2" ht="34.5" customHeight="1">
      <c r="A280" s="31" t="s">
        <v>416</v>
      </c>
      <c r="B280" s="35">
        <f>тариф!H273</f>
        <v>80.37833977168438</v>
      </c>
    </row>
    <row r="281" spans="1:2" ht="38.25" customHeight="1">
      <c r="A281" s="31" t="s">
        <v>418</v>
      </c>
      <c r="B281" s="35">
        <f>тариф!H274</f>
        <v>125.84487540011193</v>
      </c>
    </row>
    <row r="282" spans="1:2" ht="24.75" customHeight="1">
      <c r="A282" s="31" t="s">
        <v>786</v>
      </c>
      <c r="B282" s="35" t="s">
        <v>740</v>
      </c>
    </row>
    <row r="283" spans="1:2" ht="15.75" customHeight="1">
      <c r="A283" s="33" t="s">
        <v>420</v>
      </c>
      <c r="B283" s="35">
        <f>тариф!H276</f>
        <v>974.282906323447</v>
      </c>
    </row>
    <row r="284" spans="1:2" ht="48" customHeight="1">
      <c r="A284" s="66" t="s">
        <v>765</v>
      </c>
      <c r="B284" s="35"/>
    </row>
    <row r="285" spans="1:2" ht="15.75" customHeight="1">
      <c r="A285" s="33" t="s">
        <v>265</v>
      </c>
      <c r="B285" s="35">
        <f>тариф!H278</f>
        <v>107.98302211751539</v>
      </c>
    </row>
    <row r="286" spans="1:2" ht="15.75" customHeight="1">
      <c r="A286" s="33" t="s">
        <v>266</v>
      </c>
      <c r="B286" s="35">
        <f>тариф!H279</f>
        <v>215.96604423503078</v>
      </c>
    </row>
    <row r="287" spans="1:2" ht="30.75" customHeight="1">
      <c r="A287" s="31" t="s">
        <v>267</v>
      </c>
      <c r="B287" s="35">
        <f>тариф!H280</f>
        <v>128.93010460346952</v>
      </c>
    </row>
    <row r="288" spans="1:2" ht="30" customHeight="1">
      <c r="A288" s="31" t="s">
        <v>268</v>
      </c>
      <c r="B288" s="35">
        <f>тариф!H281</f>
        <v>3.0852292033575823</v>
      </c>
    </row>
    <row r="289" spans="1:2" ht="33" customHeight="1">
      <c r="A289" s="31" t="s">
        <v>269</v>
      </c>
      <c r="B289" s="35">
        <f>тариф!H282</f>
        <v>24.032311689311694</v>
      </c>
    </row>
    <row r="290" spans="1:2" ht="28.5" customHeight="1">
      <c r="A290" s="31" t="s">
        <v>275</v>
      </c>
      <c r="B290" s="35">
        <f>тариф!H283</f>
        <v>37.99703334661444</v>
      </c>
    </row>
    <row r="291" spans="1:2" ht="45.75" customHeight="1">
      <c r="A291" s="31" t="s">
        <v>276</v>
      </c>
      <c r="B291" s="35">
        <f>тариф!H284</f>
        <v>15.913287469949635</v>
      </c>
    </row>
    <row r="292" spans="1:2" ht="46.5" customHeight="1">
      <c r="A292" s="31" t="s">
        <v>277</v>
      </c>
      <c r="B292" s="35">
        <f>тариф!H285</f>
        <v>4.059512109681029</v>
      </c>
    </row>
    <row r="293" spans="1:2" ht="48" customHeight="1">
      <c r="A293" s="31" t="s">
        <v>278</v>
      </c>
      <c r="B293" s="35">
        <f>тариф!H286</f>
        <v>54.072701300951316</v>
      </c>
    </row>
    <row r="294" spans="1:2" ht="48" customHeight="1">
      <c r="A294" s="31" t="s">
        <v>279</v>
      </c>
      <c r="B294" s="35">
        <f>тариф!H287</f>
        <v>107.98302211751539</v>
      </c>
    </row>
    <row r="295" spans="1:2" ht="29.25" customHeight="1">
      <c r="A295" s="31" t="s">
        <v>280</v>
      </c>
      <c r="B295" s="35">
        <f>тариф!H288</f>
        <v>15.913287469949635</v>
      </c>
    </row>
    <row r="296" spans="1:2" ht="30.75" customHeight="1">
      <c r="A296" s="31" t="s">
        <v>281</v>
      </c>
      <c r="B296" s="35">
        <f>тариф!H289</f>
        <v>49.03890628494684</v>
      </c>
    </row>
    <row r="297" spans="1:2" ht="36" customHeight="1">
      <c r="A297" s="31" t="s">
        <v>381</v>
      </c>
      <c r="B297" s="35">
        <f>тариф!H290</f>
        <v>15.913287469949635</v>
      </c>
    </row>
    <row r="298" spans="1:2" ht="37.5" customHeight="1">
      <c r="A298" s="29" t="s">
        <v>621</v>
      </c>
      <c r="B298" s="35"/>
    </row>
    <row r="299" spans="1:2" ht="19.5" customHeight="1">
      <c r="A299" s="31" t="s">
        <v>766</v>
      </c>
      <c r="B299" s="35">
        <f>тариф!H292</f>
        <v>100.35113935131503</v>
      </c>
    </row>
    <row r="300" spans="1:2" ht="19.5" customHeight="1">
      <c r="A300" s="31" t="s">
        <v>451</v>
      </c>
      <c r="B300" s="35">
        <f>тариф!H294</f>
        <v>173.74711829434804</v>
      </c>
    </row>
    <row r="301" spans="1:2" ht="19.5" customHeight="1">
      <c r="A301" s="31" t="s">
        <v>608</v>
      </c>
      <c r="B301" s="35">
        <f>тариф!H295</f>
        <v>240.32311689311695</v>
      </c>
    </row>
    <row r="302" spans="1:2" ht="19.5" customHeight="1">
      <c r="A302" s="31" t="s">
        <v>288</v>
      </c>
      <c r="B302" s="35">
        <f>тариф!H296</f>
        <v>42.21892594068271</v>
      </c>
    </row>
    <row r="303" spans="1:2" ht="15.75" customHeight="1">
      <c r="A303" s="31" t="s">
        <v>365</v>
      </c>
      <c r="B303" s="35">
        <f>тариф!H297</f>
        <v>650.6610670531617</v>
      </c>
    </row>
    <row r="304" spans="1:2" ht="15.75" customHeight="1">
      <c r="A304" s="139" t="s">
        <v>90</v>
      </c>
      <c r="B304" s="35">
        <f>тариф!H298</f>
        <v>99.86399789815333</v>
      </c>
    </row>
    <row r="305" spans="1:2" ht="15.75" customHeight="1">
      <c r="A305" s="139" t="s">
        <v>91</v>
      </c>
      <c r="B305" s="35">
        <f>тариф!H299</f>
        <v>99.86399789815333</v>
      </c>
    </row>
    <row r="306" spans="1:2" ht="15.75" customHeight="1">
      <c r="A306" s="139" t="s">
        <v>307</v>
      </c>
      <c r="B306" s="35">
        <f>тариф!H300</f>
        <v>30.04038961163962</v>
      </c>
    </row>
    <row r="307" spans="1:2" ht="16.5" customHeight="1">
      <c r="A307" s="31" t="s">
        <v>22</v>
      </c>
      <c r="B307" s="35">
        <f>тариф!H301</f>
        <v>65.71316953553442</v>
      </c>
    </row>
    <row r="308" spans="1:2" ht="16.5" customHeight="1">
      <c r="A308" s="31" t="s">
        <v>17</v>
      </c>
      <c r="B308" s="35">
        <f>тариф!H302</f>
        <v>16.238048438724118</v>
      </c>
    </row>
    <row r="309" spans="1:2" ht="16.5" customHeight="1">
      <c r="A309" s="31" t="s">
        <v>169</v>
      </c>
      <c r="B309" s="35">
        <f>тариф!H303</f>
        <v>1299.6228038410745</v>
      </c>
    </row>
    <row r="310" spans="1:2" ht="16.5" customHeight="1">
      <c r="A310" s="139" t="s">
        <v>100</v>
      </c>
      <c r="B310" s="35">
        <v>300</v>
      </c>
    </row>
    <row r="311" spans="1:2" ht="16.5" customHeight="1">
      <c r="A311" s="139" t="s">
        <v>102</v>
      </c>
      <c r="B311" s="35">
        <v>500</v>
      </c>
    </row>
    <row r="312" spans="1:2" ht="16.5" customHeight="1">
      <c r="A312" s="139" t="s">
        <v>101</v>
      </c>
      <c r="B312" s="35">
        <v>700</v>
      </c>
    </row>
    <row r="313" spans="1:2" ht="16.5" customHeight="1">
      <c r="A313" s="134" t="s">
        <v>787</v>
      </c>
      <c r="B313" s="133">
        <f>тариф!H307</f>
        <v>77.13073008393957</v>
      </c>
    </row>
    <row r="314" spans="1:2" ht="16.5" customHeight="1">
      <c r="A314" s="50" t="s">
        <v>382</v>
      </c>
      <c r="B314" s="51">
        <v>270</v>
      </c>
    </row>
    <row r="315" spans="1:2" ht="16.5" customHeight="1">
      <c r="A315" s="50" t="s">
        <v>383</v>
      </c>
      <c r="B315" s="51">
        <v>290</v>
      </c>
    </row>
    <row r="316" spans="1:2" ht="16.5" customHeight="1">
      <c r="A316" s="31" t="s">
        <v>408</v>
      </c>
      <c r="B316" s="35">
        <f>тариф!H310</f>
        <v>99.86399789815333</v>
      </c>
    </row>
    <row r="317" spans="1:2" ht="16.5" customHeight="1">
      <c r="A317" s="31" t="s">
        <v>411</v>
      </c>
      <c r="B317" s="35">
        <f>тариф!H311</f>
        <v>112.85443664913262</v>
      </c>
    </row>
    <row r="318" spans="1:2" ht="30.75" customHeight="1">
      <c r="A318" s="31" t="s">
        <v>384</v>
      </c>
      <c r="B318" s="35">
        <f>тариф!H312</f>
        <v>92.55687610072748</v>
      </c>
    </row>
    <row r="319" spans="1:2" ht="16.5" customHeight="1">
      <c r="A319" s="31" t="s">
        <v>385</v>
      </c>
      <c r="B319" s="35">
        <f>тариф!H313</f>
        <v>77.13073008393957</v>
      </c>
    </row>
    <row r="320" spans="1:2" ht="16.5" customHeight="1">
      <c r="A320" s="31" t="s">
        <v>378</v>
      </c>
      <c r="B320" s="35">
        <f>тариф!H314</f>
        <v>77.13073008393957</v>
      </c>
    </row>
  </sheetData>
  <sheetProtection/>
  <mergeCells count="5">
    <mergeCell ref="A11:B11"/>
    <mergeCell ref="A8:B8"/>
    <mergeCell ref="A2:B2"/>
    <mergeCell ref="A4:B4"/>
    <mergeCell ref="A6:B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3.00390625" style="0" customWidth="1"/>
    <col min="2" max="2" width="28.00390625" style="0" customWidth="1"/>
  </cols>
  <sheetData>
    <row r="1" spans="1:4" ht="14.25">
      <c r="A1" s="157" t="s">
        <v>249</v>
      </c>
      <c r="B1" s="157"/>
      <c r="C1" s="7"/>
      <c r="D1" s="7"/>
    </row>
    <row r="2" spans="1:4" ht="33.75" customHeight="1">
      <c r="A2" s="156" t="s">
        <v>797</v>
      </c>
      <c r="B2" s="156"/>
      <c r="C2" s="7"/>
      <c r="D2" s="7"/>
    </row>
    <row r="3" spans="1:4" ht="27" customHeight="1">
      <c r="A3" s="5" t="s">
        <v>804</v>
      </c>
      <c r="B3" s="38" t="s">
        <v>798</v>
      </c>
      <c r="C3" s="7"/>
      <c r="D3" s="7"/>
    </row>
    <row r="4" spans="1:4" ht="27" customHeight="1">
      <c r="A4" s="5" t="s">
        <v>793</v>
      </c>
      <c r="B4" s="38">
        <v>1477279</v>
      </c>
      <c r="C4" s="7"/>
      <c r="D4" s="7"/>
    </row>
    <row r="5" spans="1:4" ht="22.5" customHeight="1">
      <c r="A5" s="5" t="s">
        <v>263</v>
      </c>
      <c r="B5" s="5">
        <v>80000</v>
      </c>
      <c r="C5" s="7"/>
      <c r="D5" s="7"/>
    </row>
    <row r="6" spans="1:4" ht="21" customHeight="1">
      <c r="A6" s="5" t="s">
        <v>799</v>
      </c>
      <c r="B6" s="5">
        <v>705000</v>
      </c>
      <c r="C6" s="7"/>
      <c r="D6" s="7"/>
    </row>
    <row r="7" spans="1:4" ht="22.5" customHeight="1">
      <c r="A7" s="5" t="s">
        <v>794</v>
      </c>
      <c r="B7" s="5">
        <v>1209302</v>
      </c>
      <c r="C7" s="7"/>
      <c r="D7" s="7"/>
    </row>
    <row r="8" spans="1:4" ht="23.25" customHeight="1">
      <c r="A8" s="5" t="s">
        <v>262</v>
      </c>
      <c r="B8" s="5">
        <v>2491925</v>
      </c>
      <c r="C8" s="7"/>
      <c r="D8" s="7"/>
    </row>
    <row r="9" spans="1:4" ht="20.25" customHeight="1">
      <c r="A9" s="5" t="s">
        <v>800</v>
      </c>
      <c r="B9" s="5">
        <v>4957268</v>
      </c>
      <c r="C9" s="7"/>
      <c r="D9" s="7"/>
    </row>
    <row r="10" spans="1:4" ht="21" customHeight="1">
      <c r="A10" s="5" t="s">
        <v>801</v>
      </c>
      <c r="B10" s="37">
        <v>120000</v>
      </c>
      <c r="C10" s="7"/>
      <c r="D10" s="7"/>
    </row>
    <row r="11" spans="1:4" ht="23.25" customHeight="1">
      <c r="A11" s="5" t="s">
        <v>796</v>
      </c>
      <c r="B11" s="37">
        <f>B4+B5+B6+B7+B8+B9+B10</f>
        <v>11040774</v>
      </c>
      <c r="C11" s="7"/>
      <c r="D11" s="7"/>
    </row>
    <row r="12" spans="1:4" ht="20.25" customHeight="1">
      <c r="A12" s="5" t="s">
        <v>802</v>
      </c>
      <c r="B12" s="37">
        <v>20616976</v>
      </c>
      <c r="C12" s="7"/>
      <c r="D12" s="7"/>
    </row>
    <row r="13" spans="1:4" ht="22.5" customHeight="1">
      <c r="A13" s="5" t="s">
        <v>803</v>
      </c>
      <c r="B13" s="37">
        <f>B12/B11</f>
        <v>1.8673487927567396</v>
      </c>
      <c r="C13" s="7"/>
      <c r="D13" s="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4"/>
  <sheetViews>
    <sheetView zoomScale="75" zoomScaleNormal="75" zoomScalePageLayoutView="0" workbookViewId="0" topLeftCell="A262">
      <selection activeCell="H266" sqref="H266:H269"/>
    </sheetView>
  </sheetViews>
  <sheetFormatPr defaultColWidth="9.140625" defaultRowHeight="15"/>
  <cols>
    <col min="1" max="1" width="49.8515625" style="0" customWidth="1"/>
    <col min="2" max="2" width="12.00390625" style="0" customWidth="1"/>
    <col min="3" max="3" width="11.7109375" style="0" customWidth="1"/>
    <col min="4" max="4" width="10.57421875" style="0" customWidth="1"/>
    <col min="5" max="5" width="11.7109375" style="0" customWidth="1"/>
    <col min="7" max="7" width="12.57421875" style="0" bestFit="1" customWidth="1"/>
    <col min="8" max="8" width="10.7109375" style="0" customWidth="1"/>
  </cols>
  <sheetData>
    <row r="1" spans="1:7" ht="14.25">
      <c r="A1" s="159" t="s">
        <v>250</v>
      </c>
      <c r="B1" s="158"/>
      <c r="C1" s="158"/>
      <c r="D1" s="158"/>
      <c r="E1" s="158"/>
      <c r="F1" s="158"/>
      <c r="G1" s="158"/>
    </row>
    <row r="2" spans="1:7" ht="14.25">
      <c r="A2" s="149" t="s">
        <v>372</v>
      </c>
      <c r="B2" s="150"/>
      <c r="C2" s="150"/>
      <c r="D2" s="150"/>
      <c r="E2" s="150"/>
      <c r="F2" s="150"/>
      <c r="G2" s="150"/>
    </row>
    <row r="3" spans="1:8" ht="123" customHeight="1">
      <c r="A3" s="25" t="s">
        <v>795</v>
      </c>
      <c r="B3" s="11" t="s">
        <v>258</v>
      </c>
      <c r="C3" s="11" t="s">
        <v>251</v>
      </c>
      <c r="D3" s="11" t="s">
        <v>252</v>
      </c>
      <c r="E3" s="11" t="s">
        <v>253</v>
      </c>
      <c r="F3" s="18" t="s">
        <v>254</v>
      </c>
      <c r="G3" s="18" t="s">
        <v>255</v>
      </c>
      <c r="H3" s="18" t="s">
        <v>259</v>
      </c>
    </row>
    <row r="4" spans="1:8" ht="15">
      <c r="A4" s="30">
        <v>1</v>
      </c>
      <c r="B4" s="1"/>
      <c r="C4" s="1"/>
      <c r="D4" s="1"/>
      <c r="E4" s="1"/>
      <c r="F4" s="1"/>
      <c r="G4" s="1"/>
      <c r="H4" s="1"/>
    </row>
    <row r="5" spans="1:8" ht="15" customHeight="1">
      <c r="A5" s="162" t="s">
        <v>145</v>
      </c>
      <c r="B5" s="164"/>
      <c r="C5" s="164"/>
      <c r="D5" s="164"/>
      <c r="E5" s="164"/>
      <c r="F5" s="164"/>
      <c r="G5" s="164"/>
      <c r="H5" s="166"/>
    </row>
    <row r="6" spans="1:8" ht="33.75" customHeight="1">
      <c r="A6" s="31" t="s">
        <v>2</v>
      </c>
      <c r="B6" s="2">
        <f>ЕСН!D6</f>
        <v>25.549842294348068</v>
      </c>
      <c r="C6" s="1"/>
      <c r="D6" s="1"/>
      <c r="E6" s="2">
        <f>'расч.накл'!D6</f>
        <v>36.69601005409439</v>
      </c>
      <c r="F6" s="2">
        <f>B6+C6+D6+E6</f>
        <v>62.245852348442455</v>
      </c>
      <c r="G6" s="2">
        <f>F6*0.2</f>
        <v>12.449170469688491</v>
      </c>
      <c r="H6" s="19">
        <f>F6+G6</f>
        <v>74.69502281813095</v>
      </c>
    </row>
    <row r="7" spans="1:8" ht="33.75" customHeight="1">
      <c r="A7" s="31" t="s">
        <v>442</v>
      </c>
      <c r="B7" s="2">
        <f>ЕСН!D7</f>
        <v>25.549842294348068</v>
      </c>
      <c r="C7" s="1"/>
      <c r="D7" s="1"/>
      <c r="E7" s="2">
        <f>'расч.накл'!D7</f>
        <v>36.69601005409439</v>
      </c>
      <c r="F7" s="2">
        <f aca="true" t="shared" si="0" ref="F7:F17">B7+C7+D7+E7</f>
        <v>62.245852348442455</v>
      </c>
      <c r="G7" s="2">
        <f aca="true" t="shared" si="1" ref="G7:G17">F7*0.2</f>
        <v>12.449170469688491</v>
      </c>
      <c r="H7" s="19">
        <f aca="true" t="shared" si="2" ref="H7:H17">F7+G7</f>
        <v>74.69502281813095</v>
      </c>
    </row>
    <row r="8" spans="1:8" ht="33.75" customHeight="1">
      <c r="A8" s="31" t="s">
        <v>390</v>
      </c>
      <c r="B8" s="2">
        <f>ЕСН!D8</f>
        <v>8.275927177951875</v>
      </c>
      <c r="C8" s="1"/>
      <c r="D8" s="1"/>
      <c r="E8" s="2">
        <f>'расч.накл'!D8</f>
        <v>11.886316300130574</v>
      </c>
      <c r="F8" s="2">
        <f t="shared" si="0"/>
        <v>20.16224347808245</v>
      </c>
      <c r="G8" s="2">
        <f t="shared" si="1"/>
        <v>4.03244869561649</v>
      </c>
      <c r="H8" s="19">
        <f t="shared" si="2"/>
        <v>24.19469217369894</v>
      </c>
    </row>
    <row r="9" spans="1:8" ht="33.75" customHeight="1">
      <c r="A9" s="31" t="s">
        <v>271</v>
      </c>
      <c r="B9" s="2">
        <f>ЕСН!D9</f>
        <v>8.275927177951875</v>
      </c>
      <c r="C9" s="1"/>
      <c r="D9" s="1"/>
      <c r="E9" s="2">
        <f>'расч.накл'!D9</f>
        <v>11.886316300130574</v>
      </c>
      <c r="F9" s="2">
        <f t="shared" si="0"/>
        <v>20.16224347808245</v>
      </c>
      <c r="G9" s="2">
        <f t="shared" si="1"/>
        <v>4.03244869561649</v>
      </c>
      <c r="H9" s="19">
        <f t="shared" si="2"/>
        <v>24.19469217369894</v>
      </c>
    </row>
    <row r="10" spans="1:8" ht="33.75" customHeight="1">
      <c r="A10" s="31" t="s">
        <v>348</v>
      </c>
      <c r="B10" s="2">
        <f>ЕСН!D10</f>
        <v>68.31805656966984</v>
      </c>
      <c r="C10" s="1"/>
      <c r="D10" s="1"/>
      <c r="E10" s="2">
        <f>'расч.накл'!D10</f>
        <v>98.12193992725238</v>
      </c>
      <c r="F10" s="2">
        <f t="shared" si="0"/>
        <v>166.43999649692222</v>
      </c>
      <c r="G10" s="2">
        <f t="shared" si="1"/>
        <v>33.287999299384445</v>
      </c>
      <c r="H10" s="19">
        <f t="shared" si="2"/>
        <v>199.72799579630666</v>
      </c>
    </row>
    <row r="11" spans="1:8" ht="30.75">
      <c r="A11" s="31" t="s">
        <v>347</v>
      </c>
      <c r="B11" s="2">
        <f>ЕСН!D11</f>
        <v>26.105273648573025</v>
      </c>
      <c r="C11" s="1"/>
      <c r="D11" s="1"/>
      <c r="E11" s="2">
        <f>'расч.накл'!D11</f>
        <v>37.49374940309644</v>
      </c>
      <c r="F11" s="2">
        <f t="shared" si="0"/>
        <v>63.59902305166946</v>
      </c>
      <c r="G11" s="2">
        <f t="shared" si="1"/>
        <v>12.719804610333894</v>
      </c>
      <c r="H11" s="19">
        <f t="shared" si="2"/>
        <v>76.31882766200336</v>
      </c>
    </row>
    <row r="12" spans="1:8" ht="17.25" customHeight="1">
      <c r="A12" s="31" t="s">
        <v>3</v>
      </c>
      <c r="B12" s="2">
        <f>ЕСН!D12</f>
        <v>137.1915444935646</v>
      </c>
      <c r="C12" s="1"/>
      <c r="D12" s="1"/>
      <c r="E12" s="2">
        <f>'расч.накл'!D12</f>
        <v>197.0416192035068</v>
      </c>
      <c r="F12" s="2">
        <f t="shared" si="0"/>
        <v>334.2331636970714</v>
      </c>
      <c r="G12" s="2">
        <f t="shared" si="1"/>
        <v>66.84663273941429</v>
      </c>
      <c r="H12" s="19">
        <f t="shared" si="2"/>
        <v>401.0797964364857</v>
      </c>
    </row>
    <row r="13" spans="1:8" ht="17.25" customHeight="1">
      <c r="A13" s="140" t="s">
        <v>89</v>
      </c>
      <c r="B13" s="2">
        <f>ЕСН!D13</f>
        <v>68.31805656966984</v>
      </c>
      <c r="C13" s="1"/>
      <c r="D13" s="1"/>
      <c r="E13" s="2">
        <f>'расч.накл'!D13</f>
        <v>98.12193992725238</v>
      </c>
      <c r="F13" s="2">
        <f t="shared" si="0"/>
        <v>166.43999649692222</v>
      </c>
      <c r="G13" s="2">
        <f t="shared" si="1"/>
        <v>33.287999299384445</v>
      </c>
      <c r="H13" s="19">
        <f t="shared" si="2"/>
        <v>199.72799579630666</v>
      </c>
    </row>
    <row r="14" spans="1:8" ht="15.75" customHeight="1">
      <c r="A14" s="3" t="s">
        <v>290</v>
      </c>
      <c r="B14" s="2">
        <f>ЕСН!D14</f>
        <v>24.438979585898153</v>
      </c>
      <c r="C14" s="1"/>
      <c r="D14" s="1"/>
      <c r="E14" s="2">
        <f>'расч.накл'!D14</f>
        <v>35.100531356090286</v>
      </c>
      <c r="F14" s="2">
        <f t="shared" si="0"/>
        <v>59.53951094198844</v>
      </c>
      <c r="G14" s="2">
        <f t="shared" si="1"/>
        <v>11.907902188397689</v>
      </c>
      <c r="H14" s="19">
        <f t="shared" si="2"/>
        <v>71.44741313038612</v>
      </c>
    </row>
    <row r="15" spans="1:8" ht="15.75" customHeight="1">
      <c r="A15" s="3" t="s">
        <v>291</v>
      </c>
      <c r="B15" s="2">
        <f>ЕСН!D15</f>
        <v>7.220607604924454</v>
      </c>
      <c r="C15" s="1"/>
      <c r="D15" s="1"/>
      <c r="E15" s="2">
        <f>'расч.накл'!D15</f>
        <v>10.370611537026674</v>
      </c>
      <c r="F15" s="2">
        <f t="shared" si="0"/>
        <v>17.59121914195113</v>
      </c>
      <c r="G15" s="2">
        <f t="shared" si="1"/>
        <v>3.5182438283902258</v>
      </c>
      <c r="H15" s="19">
        <f t="shared" si="2"/>
        <v>21.109462970341355</v>
      </c>
    </row>
    <row r="16" spans="1:8" ht="15.75" customHeight="1">
      <c r="A16" s="3" t="s">
        <v>443</v>
      </c>
      <c r="B16" s="2">
        <f>ЕСН!D16</f>
        <v>34.15902828483492</v>
      </c>
      <c r="C16" s="1"/>
      <c r="D16" s="1"/>
      <c r="E16" s="2">
        <f>'расч.накл'!D16</f>
        <v>49.06096996362619</v>
      </c>
      <c r="F16" s="2">
        <f t="shared" si="0"/>
        <v>83.21999824846111</v>
      </c>
      <c r="G16" s="2">
        <f t="shared" si="1"/>
        <v>16.643999649692223</v>
      </c>
      <c r="H16" s="19">
        <f t="shared" si="2"/>
        <v>99.86399789815333</v>
      </c>
    </row>
    <row r="17" spans="1:8" ht="15.75" customHeight="1">
      <c r="A17" s="3" t="s">
        <v>292</v>
      </c>
      <c r="B17" s="2">
        <f>ЕСН!D17</f>
        <v>24.438979585898153</v>
      </c>
      <c r="C17" s="1"/>
      <c r="D17" s="1"/>
      <c r="E17" s="2">
        <f>'расч.накл'!D17</f>
        <v>35.100531356090286</v>
      </c>
      <c r="F17" s="2">
        <f t="shared" si="0"/>
        <v>59.53951094198844</v>
      </c>
      <c r="G17" s="2">
        <f t="shared" si="1"/>
        <v>11.907902188397689</v>
      </c>
      <c r="H17" s="19">
        <f t="shared" si="2"/>
        <v>71.44741313038612</v>
      </c>
    </row>
    <row r="18" spans="1:8" ht="15">
      <c r="A18" s="162" t="s">
        <v>4</v>
      </c>
      <c r="B18" s="164"/>
      <c r="C18" s="164"/>
      <c r="D18" s="164"/>
      <c r="E18" s="164"/>
      <c r="F18" s="164"/>
      <c r="G18" s="164"/>
      <c r="H18" s="166"/>
    </row>
    <row r="19" spans="1:8" ht="30" customHeight="1">
      <c r="A19" s="32" t="s">
        <v>407</v>
      </c>
      <c r="B19" s="2">
        <f>ЕСН!D19</f>
        <v>50.54425323447118</v>
      </c>
      <c r="C19" s="1"/>
      <c r="D19" s="1"/>
      <c r="E19" s="2">
        <f>'расч.накл'!D19</f>
        <v>72.59428075918672</v>
      </c>
      <c r="F19" s="2">
        <f>B19+C19+D19+E19</f>
        <v>123.13853399365789</v>
      </c>
      <c r="G19" s="2">
        <f aca="true" t="shared" si="3" ref="G19:G92">F19*0.2</f>
        <v>24.62770679873158</v>
      </c>
      <c r="H19" s="19">
        <f aca="true" t="shared" si="4" ref="H19:H92">F19+G19</f>
        <v>147.76624079238945</v>
      </c>
    </row>
    <row r="20" spans="1:8" ht="27.75" customHeight="1">
      <c r="A20" s="31" t="s">
        <v>406</v>
      </c>
      <c r="B20" s="2">
        <f>ЕСН!D20</f>
        <v>54.987704068270844</v>
      </c>
      <c r="C20" s="1"/>
      <c r="D20" s="1"/>
      <c r="E20" s="2">
        <f>'расч.накл'!D20</f>
        <v>78.97619555120315</v>
      </c>
      <c r="F20" s="2">
        <f aca="true" t="shared" si="5" ref="F20:F92">B20+C20+D20+E20</f>
        <v>133.96389961947398</v>
      </c>
      <c r="G20" s="2">
        <f t="shared" si="3"/>
        <v>26.7927799238948</v>
      </c>
      <c r="H20" s="19">
        <f t="shared" si="4"/>
        <v>160.75667954336876</v>
      </c>
    </row>
    <row r="21" spans="1:8" ht="27.75" customHeight="1">
      <c r="A21" s="31" t="s">
        <v>327</v>
      </c>
      <c r="B21" s="2">
        <f>ЕСН!D21</f>
        <v>34.15902828483492</v>
      </c>
      <c r="C21" s="1"/>
      <c r="D21" s="1"/>
      <c r="E21" s="2">
        <f>'расч.накл'!D21</f>
        <v>49.06096996362619</v>
      </c>
      <c r="F21" s="2">
        <f t="shared" si="5"/>
        <v>83.21999824846111</v>
      </c>
      <c r="G21" s="2">
        <f t="shared" si="3"/>
        <v>16.643999649692223</v>
      </c>
      <c r="H21" s="19">
        <f t="shared" si="4"/>
        <v>99.86399789815333</v>
      </c>
    </row>
    <row r="22" spans="1:8" ht="14.25" customHeight="1">
      <c r="A22" s="31" t="s">
        <v>5</v>
      </c>
      <c r="B22" s="2">
        <f>ЕСН!D22</f>
        <v>21.1063914605484</v>
      </c>
      <c r="C22" s="1"/>
      <c r="D22" s="1"/>
      <c r="E22" s="2">
        <f>'расч.накл'!D22</f>
        <v>30.31409526207797</v>
      </c>
      <c r="F22" s="2">
        <f t="shared" si="5"/>
        <v>51.42048672262637</v>
      </c>
      <c r="G22" s="2">
        <f t="shared" si="3"/>
        <v>10.284097344525275</v>
      </c>
      <c r="H22" s="19">
        <f t="shared" si="4"/>
        <v>61.70458406715164</v>
      </c>
    </row>
    <row r="23" spans="1:8" ht="15">
      <c r="A23" s="162" t="s">
        <v>6</v>
      </c>
      <c r="B23" s="164"/>
      <c r="C23" s="164"/>
      <c r="D23" s="164"/>
      <c r="E23" s="164"/>
      <c r="F23" s="164"/>
      <c r="G23" s="164"/>
      <c r="H23" s="166"/>
    </row>
    <row r="24" spans="1:8" ht="29.25" customHeight="1">
      <c r="A24" s="31" t="s">
        <v>7</v>
      </c>
      <c r="B24" s="2">
        <f>ЕСН!D24</f>
        <v>34.15902828483492</v>
      </c>
      <c r="C24" s="1"/>
      <c r="D24" s="1"/>
      <c r="E24" s="2">
        <f>'расч.накл'!D24</f>
        <v>49.06096996362619</v>
      </c>
      <c r="F24" s="2">
        <f t="shared" si="5"/>
        <v>83.21999824846111</v>
      </c>
      <c r="G24" s="2">
        <f t="shared" si="3"/>
        <v>16.643999649692223</v>
      </c>
      <c r="H24" s="19">
        <f t="shared" si="4"/>
        <v>99.86399789815333</v>
      </c>
    </row>
    <row r="25" spans="1:8" ht="29.25" customHeight="1">
      <c r="A25" s="31" t="s">
        <v>93</v>
      </c>
      <c r="B25" s="2">
        <f>ЕСН!D25</f>
        <v>27.771567711247897</v>
      </c>
      <c r="C25" s="1"/>
      <c r="D25" s="1"/>
      <c r="E25" s="2">
        <f>'расч.накл'!D25</f>
        <v>39.88696745010259</v>
      </c>
      <c r="F25" s="2">
        <f t="shared" si="5"/>
        <v>67.65853516135049</v>
      </c>
      <c r="G25" s="2">
        <f t="shared" si="3"/>
        <v>13.531707032270099</v>
      </c>
      <c r="H25" s="19">
        <f t="shared" si="4"/>
        <v>81.19024219362058</v>
      </c>
    </row>
    <row r="26" spans="1:8" ht="29.25" customHeight="1">
      <c r="A26" s="31" t="s">
        <v>94</v>
      </c>
      <c r="B26" s="2">
        <f>ЕСН!D26</f>
        <v>27.771567711247897</v>
      </c>
      <c r="C26" s="1"/>
      <c r="D26" s="1"/>
      <c r="E26" s="2">
        <f>'расч.накл'!D26</f>
        <v>39.88696745010259</v>
      </c>
      <c r="F26" s="2">
        <f t="shared" si="5"/>
        <v>67.65853516135049</v>
      </c>
      <c r="G26" s="2">
        <f t="shared" si="3"/>
        <v>13.531707032270099</v>
      </c>
      <c r="H26" s="19">
        <f t="shared" si="4"/>
        <v>81.19024219362058</v>
      </c>
    </row>
    <row r="27" spans="1:8" ht="29.25" customHeight="1">
      <c r="A27" s="31" t="s">
        <v>95</v>
      </c>
      <c r="B27" s="2">
        <f>ЕСН!D27</f>
        <v>34.15902828483492</v>
      </c>
      <c r="C27" s="1"/>
      <c r="D27" s="1"/>
      <c r="E27" s="2">
        <f>'расч.накл'!D27</f>
        <v>49.06096996362619</v>
      </c>
      <c r="F27" s="2">
        <f t="shared" si="5"/>
        <v>83.21999824846111</v>
      </c>
      <c r="G27" s="2">
        <f t="shared" si="3"/>
        <v>16.643999649692223</v>
      </c>
      <c r="H27" s="19">
        <f t="shared" si="4"/>
        <v>99.86399789815333</v>
      </c>
    </row>
    <row r="28" spans="1:8" ht="29.25" customHeight="1">
      <c r="A28" s="31" t="s">
        <v>96</v>
      </c>
      <c r="B28" s="2">
        <f>ЕСН!D28</f>
        <v>68.31805656966984</v>
      </c>
      <c r="C28" s="1"/>
      <c r="D28" s="1"/>
      <c r="E28" s="2">
        <f>'расч.накл'!D28</f>
        <v>98.12193992725238</v>
      </c>
      <c r="F28" s="2">
        <f t="shared" si="5"/>
        <v>166.43999649692222</v>
      </c>
      <c r="G28" s="2">
        <f t="shared" si="3"/>
        <v>33.287999299384445</v>
      </c>
      <c r="H28" s="19">
        <f t="shared" si="4"/>
        <v>199.72799579630666</v>
      </c>
    </row>
    <row r="29" spans="1:8" ht="30.75">
      <c r="A29" s="31" t="s">
        <v>8</v>
      </c>
      <c r="B29" s="2">
        <f>ЕСН!D29</f>
        <v>138.8578385562395</v>
      </c>
      <c r="C29" s="1"/>
      <c r="D29" s="1"/>
      <c r="E29" s="2">
        <f>'расч.накл'!D29</f>
        <v>199.43483725051297</v>
      </c>
      <c r="F29" s="2">
        <f t="shared" si="5"/>
        <v>338.29267580675247</v>
      </c>
      <c r="G29" s="2">
        <f t="shared" si="3"/>
        <v>67.6585351613505</v>
      </c>
      <c r="H29" s="19">
        <f t="shared" si="4"/>
        <v>405.95121096810294</v>
      </c>
    </row>
    <row r="30" spans="1:8" ht="33" customHeight="1">
      <c r="A30" s="31" t="s">
        <v>9</v>
      </c>
      <c r="B30" s="2">
        <f>ЕСН!D30</f>
        <v>166.6294062674874</v>
      </c>
      <c r="C30" s="1"/>
      <c r="D30" s="1"/>
      <c r="E30" s="2">
        <f>'расч.накл'!D30</f>
        <v>239.32180470061556</v>
      </c>
      <c r="F30" s="2">
        <f t="shared" si="5"/>
        <v>405.95121096810294</v>
      </c>
      <c r="G30" s="2">
        <f t="shared" si="3"/>
        <v>81.19024219362059</v>
      </c>
      <c r="H30" s="19">
        <f t="shared" si="4"/>
        <v>487.1414531617235</v>
      </c>
    </row>
    <row r="31" spans="1:8" ht="17.25" customHeight="1">
      <c r="A31" s="31" t="s">
        <v>387</v>
      </c>
      <c r="B31" s="2">
        <f>ЕСН!D31</f>
        <v>48.877959171796306</v>
      </c>
      <c r="C31" s="1"/>
      <c r="D31" s="1"/>
      <c r="E31" s="2">
        <f>'расч.накл'!D31</f>
        <v>70.20106271218057</v>
      </c>
      <c r="F31" s="2">
        <f t="shared" si="5"/>
        <v>119.07902188397688</v>
      </c>
      <c r="G31" s="2">
        <f t="shared" si="3"/>
        <v>23.815804376795377</v>
      </c>
      <c r="H31" s="19">
        <f t="shared" si="4"/>
        <v>142.89482626077225</v>
      </c>
    </row>
    <row r="32" spans="1:8" ht="17.25" customHeight="1">
      <c r="A32" s="31" t="s">
        <v>11</v>
      </c>
      <c r="B32" s="2">
        <f>ЕСН!D32</f>
        <v>138.8578385562395</v>
      </c>
      <c r="C32" s="1"/>
      <c r="D32" s="1"/>
      <c r="E32" s="2">
        <f>'расч.накл'!D32</f>
        <v>199.43483725051297</v>
      </c>
      <c r="F32" s="2">
        <f t="shared" si="5"/>
        <v>338.29267580675247</v>
      </c>
      <c r="G32" s="2">
        <f t="shared" si="3"/>
        <v>67.6585351613505</v>
      </c>
      <c r="H32" s="19">
        <f t="shared" si="4"/>
        <v>405.95121096810294</v>
      </c>
    </row>
    <row r="33" spans="1:8" ht="17.25" customHeight="1">
      <c r="A33" s="31" t="s">
        <v>12</v>
      </c>
      <c r="B33" s="2">
        <f>ЕСН!D33</f>
        <v>55.543135422495794</v>
      </c>
      <c r="C33" s="1"/>
      <c r="D33" s="1"/>
      <c r="E33" s="2">
        <f>'расч.накл'!D33</f>
        <v>79.77393490020518</v>
      </c>
      <c r="F33" s="2">
        <f t="shared" si="5"/>
        <v>135.31707032270097</v>
      </c>
      <c r="G33" s="2">
        <f t="shared" si="3"/>
        <v>27.063414064540197</v>
      </c>
      <c r="H33" s="19">
        <f t="shared" si="4"/>
        <v>162.38048438724115</v>
      </c>
    </row>
    <row r="34" spans="1:8" ht="18" customHeight="1">
      <c r="A34" s="31" t="s">
        <v>13</v>
      </c>
      <c r="B34" s="2">
        <f>ЕСН!D34</f>
        <v>99.97764376049244</v>
      </c>
      <c r="C34" s="1"/>
      <c r="D34" s="1"/>
      <c r="E34" s="2">
        <f>'расч.накл'!D34</f>
        <v>143.59308282036932</v>
      </c>
      <c r="F34" s="2">
        <f t="shared" si="5"/>
        <v>243.57072658086176</v>
      </c>
      <c r="G34" s="2">
        <f t="shared" si="3"/>
        <v>48.714145316172356</v>
      </c>
      <c r="H34" s="19">
        <f t="shared" si="4"/>
        <v>292.2848718970341</v>
      </c>
    </row>
    <row r="35" spans="1:8" ht="16.5" customHeight="1">
      <c r="A35" s="31" t="s">
        <v>14</v>
      </c>
      <c r="B35" s="2">
        <f>ЕСН!D35</f>
        <v>66.65176250699497</v>
      </c>
      <c r="C35" s="1"/>
      <c r="D35" s="1"/>
      <c r="E35" s="2">
        <f>'расч.накл'!D35</f>
        <v>95.72872188024623</v>
      </c>
      <c r="F35" s="2">
        <f t="shared" si="5"/>
        <v>162.3804843872412</v>
      </c>
      <c r="G35" s="2">
        <f t="shared" si="3"/>
        <v>32.47609687744824</v>
      </c>
      <c r="H35" s="19">
        <f t="shared" si="4"/>
        <v>194.85658126468945</v>
      </c>
    </row>
    <row r="36" spans="1:8" ht="15.75" customHeight="1">
      <c r="A36" s="31" t="s">
        <v>18</v>
      </c>
      <c r="B36" s="2">
        <f>ЕСН!D36</f>
        <v>43.87907698377168</v>
      </c>
      <c r="C36" s="1"/>
      <c r="D36" s="1"/>
      <c r="E36" s="2">
        <f>'расч.накл'!D36</f>
        <v>63.0214085711621</v>
      </c>
      <c r="F36" s="2">
        <f t="shared" si="5"/>
        <v>106.90048555493378</v>
      </c>
      <c r="G36" s="2">
        <f t="shared" si="3"/>
        <v>21.380097110986757</v>
      </c>
      <c r="H36" s="19">
        <f t="shared" si="4"/>
        <v>128.28058266592055</v>
      </c>
    </row>
    <row r="37" spans="1:8" ht="29.25" customHeight="1">
      <c r="A37" s="31" t="s">
        <v>19</v>
      </c>
      <c r="B37" s="2">
        <f>ЕСН!D37</f>
        <v>19.44009739787353</v>
      </c>
      <c r="C37" s="1"/>
      <c r="D37" s="1"/>
      <c r="E37" s="2">
        <f>'расч.накл'!D37</f>
        <v>27.920877215071815</v>
      </c>
      <c r="F37" s="2">
        <f t="shared" si="5"/>
        <v>47.36097461294534</v>
      </c>
      <c r="G37" s="2">
        <f t="shared" si="3"/>
        <v>9.472194922589068</v>
      </c>
      <c r="H37" s="19">
        <f t="shared" si="4"/>
        <v>56.83316953553441</v>
      </c>
    </row>
    <row r="38" spans="1:8" ht="15.75" customHeight="1">
      <c r="A38" s="31" t="s">
        <v>26</v>
      </c>
      <c r="B38" s="2">
        <f>ЕСН!D38</f>
        <v>30.548724482372688</v>
      </c>
      <c r="C38" s="1"/>
      <c r="D38" s="1"/>
      <c r="E38" s="2">
        <f>'расч.накл'!D38</f>
        <v>43.87566419511285</v>
      </c>
      <c r="F38" s="2">
        <f t="shared" si="5"/>
        <v>74.42438867748554</v>
      </c>
      <c r="G38" s="2">
        <f t="shared" si="3"/>
        <v>14.884877735497108</v>
      </c>
      <c r="H38" s="19">
        <f t="shared" si="4"/>
        <v>89.30926641298265</v>
      </c>
    </row>
    <row r="39" spans="1:8" ht="15.75" customHeight="1">
      <c r="A39" s="31" t="s">
        <v>27</v>
      </c>
      <c r="B39" s="2">
        <f>ЕСН!D39</f>
        <v>58.32029219362059</v>
      </c>
      <c r="C39" s="1"/>
      <c r="D39" s="1"/>
      <c r="E39" s="2">
        <f>'расч.накл'!D39</f>
        <v>83.76263164521545</v>
      </c>
      <c r="F39" s="2">
        <f t="shared" si="5"/>
        <v>142.08292383883605</v>
      </c>
      <c r="G39" s="2">
        <f t="shared" si="3"/>
        <v>28.416584767767212</v>
      </c>
      <c r="H39" s="19">
        <f t="shared" si="4"/>
        <v>170.49950860660326</v>
      </c>
    </row>
    <row r="40" spans="1:8" ht="15.75" customHeight="1">
      <c r="A40" s="31" t="s">
        <v>28</v>
      </c>
      <c r="B40" s="2">
        <f>ЕСН!D40</f>
        <v>57.20942948517067</v>
      </c>
      <c r="C40" s="1"/>
      <c r="D40" s="1"/>
      <c r="E40" s="2">
        <f>'расч.накл'!D40</f>
        <v>82.16715294721133</v>
      </c>
      <c r="F40" s="2">
        <f t="shared" si="5"/>
        <v>139.376582432382</v>
      </c>
      <c r="G40" s="2">
        <f t="shared" si="3"/>
        <v>27.875316486476404</v>
      </c>
      <c r="H40" s="19">
        <f t="shared" si="4"/>
        <v>167.25189891885842</v>
      </c>
    </row>
    <row r="41" spans="1:8" ht="17.25" customHeight="1">
      <c r="A41" s="31" t="s">
        <v>29</v>
      </c>
      <c r="B41" s="2">
        <f>ЕСН!D41</f>
        <v>155.52077918298824</v>
      </c>
      <c r="C41" s="1"/>
      <c r="D41" s="1"/>
      <c r="E41" s="2">
        <f>'расч.накл'!D41</f>
        <v>223.36701772057452</v>
      </c>
      <c r="F41" s="2">
        <f t="shared" si="5"/>
        <v>378.88779690356273</v>
      </c>
      <c r="G41" s="2">
        <f t="shared" si="3"/>
        <v>75.77755938071255</v>
      </c>
      <c r="H41" s="19">
        <f t="shared" si="4"/>
        <v>454.6653562842753</v>
      </c>
    </row>
    <row r="42" spans="1:8" ht="15.75" customHeight="1">
      <c r="A42" s="31" t="s">
        <v>34</v>
      </c>
      <c r="B42" s="2">
        <f>ЕСН!D42</f>
        <v>48.877959171796306</v>
      </c>
      <c r="C42" s="1"/>
      <c r="D42" s="1"/>
      <c r="E42" s="2">
        <f>'расч.накл'!D42</f>
        <v>70.20106271218057</v>
      </c>
      <c r="F42" s="2">
        <f t="shared" si="5"/>
        <v>119.07902188397688</v>
      </c>
      <c r="G42" s="2">
        <f t="shared" si="3"/>
        <v>23.815804376795377</v>
      </c>
      <c r="H42" s="19">
        <f t="shared" si="4"/>
        <v>142.89482626077225</v>
      </c>
    </row>
    <row r="43" spans="1:8" ht="16.5" customHeight="1">
      <c r="A43" s="31" t="s">
        <v>35</v>
      </c>
      <c r="B43" s="2">
        <f>ЕСН!D43</f>
        <v>45.54537104644655</v>
      </c>
      <c r="C43" s="1"/>
      <c r="D43" s="1"/>
      <c r="E43" s="2">
        <f>'расч.накл'!D43</f>
        <v>65.41462661816824</v>
      </c>
      <c r="F43" s="2">
        <f t="shared" si="5"/>
        <v>110.95999766461479</v>
      </c>
      <c r="G43" s="2">
        <f t="shared" si="3"/>
        <v>22.19199953292296</v>
      </c>
      <c r="H43" s="19">
        <f t="shared" si="4"/>
        <v>133.15199719753775</v>
      </c>
    </row>
    <row r="44" spans="1:8" ht="30.75">
      <c r="A44" s="31" t="s">
        <v>36</v>
      </c>
      <c r="B44" s="2">
        <f>ЕСН!D44</f>
        <v>34.43674396194739</v>
      </c>
      <c r="C44" s="1"/>
      <c r="D44" s="1"/>
      <c r="E44" s="2">
        <f>'расч.накл'!D44</f>
        <v>49.459839638127214</v>
      </c>
      <c r="F44" s="2">
        <f t="shared" si="5"/>
        <v>83.8965836000746</v>
      </c>
      <c r="G44" s="2">
        <f t="shared" si="3"/>
        <v>16.779316720014922</v>
      </c>
      <c r="H44" s="19">
        <f t="shared" si="4"/>
        <v>100.67590032008953</v>
      </c>
    </row>
    <row r="45" spans="1:8" ht="15.75" customHeight="1">
      <c r="A45" s="31" t="s">
        <v>37</v>
      </c>
      <c r="B45" s="2">
        <f>ЕСН!D45</f>
        <v>95.53419292669277</v>
      </c>
      <c r="C45" s="1"/>
      <c r="D45" s="1"/>
      <c r="E45" s="2">
        <f>'расч.накл'!D45</f>
        <v>137.21116802835292</v>
      </c>
      <c r="F45" s="2">
        <f t="shared" si="5"/>
        <v>232.74536095504567</v>
      </c>
      <c r="G45" s="2">
        <f t="shared" si="3"/>
        <v>46.54907219100914</v>
      </c>
      <c r="H45" s="19">
        <f t="shared" si="4"/>
        <v>279.2944331460548</v>
      </c>
    </row>
    <row r="46" spans="1:8" ht="15.75" customHeight="1">
      <c r="A46" s="31" t="s">
        <v>38</v>
      </c>
      <c r="B46" s="2">
        <f>ЕСН!D46</f>
        <v>47.211665109121434</v>
      </c>
      <c r="C46" s="1"/>
      <c r="D46" s="1"/>
      <c r="E46" s="2">
        <f>'расч.накл'!D46</f>
        <v>67.80784466517441</v>
      </c>
      <c r="F46" s="2">
        <f t="shared" si="5"/>
        <v>115.01950977429584</v>
      </c>
      <c r="G46" s="2">
        <f t="shared" si="3"/>
        <v>23.00390195485917</v>
      </c>
      <c r="H46" s="19">
        <f t="shared" si="4"/>
        <v>138.02341172915501</v>
      </c>
    </row>
    <row r="47" spans="1:8" ht="18.75" customHeight="1">
      <c r="A47" s="31" t="s">
        <v>39</v>
      </c>
      <c r="B47" s="2">
        <f>ЕСН!D47</f>
        <v>83.3147031337437</v>
      </c>
      <c r="C47" s="1"/>
      <c r="D47" s="1"/>
      <c r="E47" s="2">
        <f>'расч.накл'!D47</f>
        <v>119.66090235030778</v>
      </c>
      <c r="F47" s="2">
        <f t="shared" si="5"/>
        <v>202.97560548405147</v>
      </c>
      <c r="G47" s="2">
        <f t="shared" si="3"/>
        <v>40.595121096810296</v>
      </c>
      <c r="H47" s="19">
        <f t="shared" si="4"/>
        <v>243.57072658086176</v>
      </c>
    </row>
    <row r="48" spans="1:8" ht="16.5" customHeight="1">
      <c r="A48" s="31" t="s">
        <v>40</v>
      </c>
      <c r="B48" s="2">
        <f>ЕСН!D48</f>
        <v>55.543135422495794</v>
      </c>
      <c r="C48" s="1"/>
      <c r="D48" s="1"/>
      <c r="E48" s="2">
        <f>'расч.накл'!D48</f>
        <v>79.77393490020518</v>
      </c>
      <c r="F48" s="2">
        <f t="shared" si="5"/>
        <v>135.31707032270097</v>
      </c>
      <c r="G48" s="2">
        <f t="shared" si="3"/>
        <v>27.063414064540197</v>
      </c>
      <c r="H48" s="19">
        <f t="shared" si="4"/>
        <v>162.38048438724115</v>
      </c>
    </row>
    <row r="49" spans="1:8" ht="13.5" customHeight="1">
      <c r="A49" s="31" t="s">
        <v>41</v>
      </c>
      <c r="B49" s="2">
        <f>ЕСН!D49</f>
        <v>16.662940626748743</v>
      </c>
      <c r="C49" s="1"/>
      <c r="D49" s="1"/>
      <c r="E49" s="2">
        <f>'расч.накл'!D49</f>
        <v>23.932180470061557</v>
      </c>
      <c r="F49" s="2">
        <f t="shared" si="5"/>
        <v>40.5951210968103</v>
      </c>
      <c r="G49" s="2">
        <f t="shared" si="3"/>
        <v>8.11902421936206</v>
      </c>
      <c r="H49" s="19">
        <f t="shared" si="4"/>
        <v>48.71414531617236</v>
      </c>
    </row>
    <row r="50" spans="1:8" ht="15.75" customHeight="1">
      <c r="A50" s="31" t="s">
        <v>42</v>
      </c>
      <c r="B50" s="2">
        <f>ЕСН!D50</f>
        <v>30.548724482372688</v>
      </c>
      <c r="C50" s="1"/>
      <c r="D50" s="1"/>
      <c r="E50" s="2">
        <f>'расч.накл'!D50</f>
        <v>43.87566419511285</v>
      </c>
      <c r="F50" s="2">
        <f t="shared" si="5"/>
        <v>74.42438867748554</v>
      </c>
      <c r="G50" s="2">
        <f t="shared" si="3"/>
        <v>14.884877735497108</v>
      </c>
      <c r="H50" s="19">
        <f t="shared" si="4"/>
        <v>89.30926641298265</v>
      </c>
    </row>
    <row r="51" spans="1:8" ht="31.5" customHeight="1">
      <c r="A51" s="31" t="s">
        <v>43</v>
      </c>
      <c r="B51" s="2">
        <f>ЕСН!D51</f>
        <v>33.325881253497485</v>
      </c>
      <c r="C51" s="1"/>
      <c r="D51" s="1"/>
      <c r="E51" s="2">
        <f>'расч.накл'!D51</f>
        <v>47.86436094012311</v>
      </c>
      <c r="F51" s="2">
        <f t="shared" si="5"/>
        <v>81.1902421936206</v>
      </c>
      <c r="G51" s="2">
        <f t="shared" si="3"/>
        <v>16.23804843872412</v>
      </c>
      <c r="H51" s="19">
        <f t="shared" si="4"/>
        <v>97.42829063234473</v>
      </c>
    </row>
    <row r="52" spans="1:8" ht="17.25" customHeight="1">
      <c r="A52" s="31" t="s">
        <v>44</v>
      </c>
      <c r="B52" s="2">
        <f>ЕСН!D52</f>
        <v>83.3147031337437</v>
      </c>
      <c r="C52" s="1"/>
      <c r="D52" s="1"/>
      <c r="E52" s="2">
        <f>'расч.накл'!D52</f>
        <v>119.66090235030778</v>
      </c>
      <c r="F52" s="2">
        <f t="shared" si="5"/>
        <v>202.97560548405147</v>
      </c>
      <c r="G52" s="2">
        <f t="shared" si="3"/>
        <v>40.595121096810296</v>
      </c>
      <c r="H52" s="19">
        <f t="shared" si="4"/>
        <v>243.57072658086176</v>
      </c>
    </row>
    <row r="53" spans="1:8" ht="31.5" customHeight="1">
      <c r="A53" s="3" t="s">
        <v>388</v>
      </c>
      <c r="B53" s="2">
        <f>ЕСН!D53</f>
        <v>152.74362241186344</v>
      </c>
      <c r="C53" s="1"/>
      <c r="D53" s="1"/>
      <c r="E53" s="2">
        <f>'расч.накл'!D53</f>
        <v>219.37832097556424</v>
      </c>
      <c r="F53" s="2">
        <f aca="true" t="shared" si="6" ref="F53:F71">B53+C53+D53+E53</f>
        <v>372.1219433874277</v>
      </c>
      <c r="G53" s="2">
        <f t="shared" si="3"/>
        <v>74.42438867748554</v>
      </c>
      <c r="H53" s="19">
        <f t="shared" si="4"/>
        <v>446.5463320649132</v>
      </c>
    </row>
    <row r="54" spans="1:8" ht="17.25" customHeight="1">
      <c r="A54" s="3" t="s">
        <v>294</v>
      </c>
      <c r="B54" s="2">
        <f>ЕСН!D54</f>
        <v>27.771567711247897</v>
      </c>
      <c r="C54" s="1"/>
      <c r="D54" s="1"/>
      <c r="E54" s="2">
        <f>'расч.накл'!D54</f>
        <v>39.88696745010259</v>
      </c>
      <c r="F54" s="2">
        <f t="shared" si="6"/>
        <v>67.65853516135049</v>
      </c>
      <c r="G54" s="2">
        <f t="shared" si="3"/>
        <v>13.531707032270099</v>
      </c>
      <c r="H54" s="19">
        <f t="shared" si="4"/>
        <v>81.19024219362058</v>
      </c>
    </row>
    <row r="55" spans="1:8" ht="17.25" customHeight="1">
      <c r="A55" s="3" t="s">
        <v>295</v>
      </c>
      <c r="B55" s="2">
        <f>ЕСН!D55</f>
        <v>13.885783855623949</v>
      </c>
      <c r="C55" s="1"/>
      <c r="D55" s="1"/>
      <c r="E55" s="2">
        <f>'расч.накл'!D55</f>
        <v>19.943483725051294</v>
      </c>
      <c r="F55" s="2">
        <f t="shared" si="6"/>
        <v>33.82926758067524</v>
      </c>
      <c r="G55" s="2">
        <f t="shared" si="3"/>
        <v>6.765853516135049</v>
      </c>
      <c r="H55" s="19">
        <f t="shared" si="4"/>
        <v>40.59512109681029</v>
      </c>
    </row>
    <row r="56" spans="1:8" ht="17.25" customHeight="1">
      <c r="A56" s="3" t="s">
        <v>296</v>
      </c>
      <c r="B56" s="2">
        <f>ЕСН!D56</f>
        <v>22.772685523223274</v>
      </c>
      <c r="C56" s="1"/>
      <c r="D56" s="1"/>
      <c r="E56" s="2">
        <f>'расч.накл'!D56</f>
        <v>32.70731330908412</v>
      </c>
      <c r="F56" s="2">
        <f t="shared" si="6"/>
        <v>55.479998832307395</v>
      </c>
      <c r="G56" s="2">
        <f t="shared" si="3"/>
        <v>11.09599976646148</v>
      </c>
      <c r="H56" s="19">
        <f t="shared" si="4"/>
        <v>66.57599859876888</v>
      </c>
    </row>
    <row r="57" spans="1:8" ht="17.25" customHeight="1">
      <c r="A57" s="3" t="s">
        <v>297</v>
      </c>
      <c r="B57" s="2">
        <f>ЕСН!D57</f>
        <v>48.32252781757134</v>
      </c>
      <c r="C57" s="1"/>
      <c r="D57" s="1"/>
      <c r="E57" s="2">
        <f>'расч.накл'!D57</f>
        <v>69.4033233631785</v>
      </c>
      <c r="F57" s="2">
        <f t="shared" si="6"/>
        <v>117.72585118074984</v>
      </c>
      <c r="G57" s="2">
        <f t="shared" si="3"/>
        <v>23.54517023614997</v>
      </c>
      <c r="H57" s="19">
        <f t="shared" si="4"/>
        <v>141.27102141689983</v>
      </c>
    </row>
    <row r="58" spans="1:8" ht="17.25" customHeight="1">
      <c r="A58" s="3" t="s">
        <v>298</v>
      </c>
      <c r="B58" s="2">
        <f>ЕСН!D58</f>
        <v>9.997764376049245</v>
      </c>
      <c r="C58" s="1"/>
      <c r="D58" s="1"/>
      <c r="E58" s="2">
        <f>'расч.накл'!D58</f>
        <v>14.359308282036935</v>
      </c>
      <c r="F58" s="2">
        <f t="shared" si="6"/>
        <v>24.35707265808618</v>
      </c>
      <c r="G58" s="2">
        <f t="shared" si="3"/>
        <v>4.871414531617237</v>
      </c>
      <c r="H58" s="19">
        <f t="shared" si="4"/>
        <v>29.22848718970342</v>
      </c>
    </row>
    <row r="59" spans="1:8" ht="17.25" customHeight="1">
      <c r="A59" s="3" t="s">
        <v>338</v>
      </c>
      <c r="B59" s="2">
        <f>ЕСН!D59</f>
        <v>9.997764376049245</v>
      </c>
      <c r="C59" s="1"/>
      <c r="D59" s="1"/>
      <c r="E59" s="2">
        <f>'расч.накл'!D59</f>
        <v>14.359308282036935</v>
      </c>
      <c r="F59" s="2">
        <f t="shared" si="6"/>
        <v>24.35707265808618</v>
      </c>
      <c r="G59" s="2">
        <f t="shared" si="3"/>
        <v>4.871414531617237</v>
      </c>
      <c r="H59" s="19">
        <f t="shared" si="4"/>
        <v>29.22848718970342</v>
      </c>
    </row>
    <row r="60" spans="1:8" ht="34.5" customHeight="1">
      <c r="A60" s="3" t="s">
        <v>300</v>
      </c>
      <c r="B60" s="2">
        <f>ЕСН!D60</f>
        <v>66.65176250699497</v>
      </c>
      <c r="C60" s="1"/>
      <c r="D60" s="1"/>
      <c r="E60" s="2">
        <f>'расч.накл'!D60</f>
        <v>95.72872188024623</v>
      </c>
      <c r="F60" s="2">
        <f t="shared" si="6"/>
        <v>162.3804843872412</v>
      </c>
      <c r="G60" s="2">
        <f t="shared" si="3"/>
        <v>32.47609687744824</v>
      </c>
      <c r="H60" s="19">
        <f t="shared" si="4"/>
        <v>194.85658126468945</v>
      </c>
    </row>
    <row r="61" spans="1:8" ht="17.25" customHeight="1">
      <c r="A61" s="3" t="s">
        <v>301</v>
      </c>
      <c r="B61" s="2">
        <f>ЕСН!D61</f>
        <v>47.211665109121434</v>
      </c>
      <c r="C61" s="1"/>
      <c r="D61" s="1"/>
      <c r="E61" s="2">
        <f>'расч.накл'!D61</f>
        <v>67.80784466517441</v>
      </c>
      <c r="F61" s="2">
        <f t="shared" si="6"/>
        <v>115.01950977429584</v>
      </c>
      <c r="G61" s="2">
        <f t="shared" si="3"/>
        <v>23.00390195485917</v>
      </c>
      <c r="H61" s="19">
        <f t="shared" si="4"/>
        <v>138.02341172915501</v>
      </c>
    </row>
    <row r="62" spans="1:8" ht="17.25" customHeight="1">
      <c r="A62" s="3" t="s">
        <v>302</v>
      </c>
      <c r="B62" s="2">
        <f>ЕСН!D62</f>
        <v>68.31805656966984</v>
      </c>
      <c r="C62" s="1"/>
      <c r="D62" s="1"/>
      <c r="E62" s="2">
        <f>'расч.накл'!D62</f>
        <v>98.12193992725238</v>
      </c>
      <c r="F62" s="2">
        <f t="shared" si="6"/>
        <v>166.43999649692222</v>
      </c>
      <c r="G62" s="2">
        <f t="shared" si="3"/>
        <v>33.287999299384445</v>
      </c>
      <c r="H62" s="19">
        <f t="shared" si="4"/>
        <v>199.72799579630666</v>
      </c>
    </row>
    <row r="63" spans="1:8" ht="17.25" customHeight="1">
      <c r="A63" s="3" t="s">
        <v>399</v>
      </c>
      <c r="B63" s="2">
        <f>ЕСН!D63</f>
        <v>0</v>
      </c>
      <c r="C63" s="1"/>
      <c r="D63" s="1"/>
      <c r="E63" s="2">
        <f>'расч.накл'!D63</f>
        <v>0</v>
      </c>
      <c r="F63" s="2">
        <f>B63+C63+D63+E63</f>
        <v>0</v>
      </c>
      <c r="G63" s="2">
        <f t="shared" si="3"/>
        <v>0</v>
      </c>
      <c r="H63" s="19">
        <f t="shared" si="4"/>
        <v>0</v>
      </c>
    </row>
    <row r="64" spans="1:8" ht="17.25" customHeight="1">
      <c r="A64" s="3" t="s">
        <v>272</v>
      </c>
      <c r="B64" s="2">
        <f>ЕСН!D64</f>
        <v>34.15902828483492</v>
      </c>
      <c r="C64" s="1"/>
      <c r="D64" s="1"/>
      <c r="E64" s="2">
        <f>'расч.накл'!D64</f>
        <v>49.06096996362619</v>
      </c>
      <c r="F64" s="2">
        <f>B64+C64+D64+E64</f>
        <v>83.21999824846111</v>
      </c>
      <c r="G64" s="2">
        <f t="shared" si="3"/>
        <v>16.643999649692223</v>
      </c>
      <c r="H64" s="19">
        <f t="shared" si="4"/>
        <v>99.86399789815333</v>
      </c>
    </row>
    <row r="65" spans="1:8" ht="17.25" customHeight="1">
      <c r="A65" s="3" t="s">
        <v>273</v>
      </c>
      <c r="B65" s="2">
        <f>ЕСН!D65</f>
        <v>41.10192021264689</v>
      </c>
      <c r="C65" s="1"/>
      <c r="D65" s="1"/>
      <c r="E65" s="2">
        <f>'расч.накл'!D65</f>
        <v>59.03271182615184</v>
      </c>
      <c r="F65" s="2">
        <f>B65+C65+D65+E65</f>
        <v>100.13463203879873</v>
      </c>
      <c r="G65" s="2">
        <f t="shared" si="3"/>
        <v>20.026926407759746</v>
      </c>
      <c r="H65" s="19">
        <f t="shared" si="4"/>
        <v>120.16155844655847</v>
      </c>
    </row>
    <row r="66" spans="1:8" ht="17.25" customHeight="1">
      <c r="A66" s="3" t="s">
        <v>274</v>
      </c>
      <c r="B66" s="2">
        <f>ЕСН!D66</f>
        <v>58.32029219362059</v>
      </c>
      <c r="C66" s="1"/>
      <c r="D66" s="1"/>
      <c r="E66" s="2">
        <f>'расч.накл'!D66</f>
        <v>83.76263164521545</v>
      </c>
      <c r="F66" s="2">
        <f>B66+C66+D66+E66</f>
        <v>142.08292383883605</v>
      </c>
      <c r="G66" s="2">
        <f t="shared" si="3"/>
        <v>28.416584767767212</v>
      </c>
      <c r="H66" s="19">
        <f t="shared" si="4"/>
        <v>170.49950860660326</v>
      </c>
    </row>
    <row r="67" spans="1:8" ht="17.25" customHeight="1">
      <c r="A67" s="3" t="s">
        <v>389</v>
      </c>
      <c r="B67" s="2">
        <f>ЕСН!D67</f>
        <v>34.15902828483492</v>
      </c>
      <c r="C67" s="1"/>
      <c r="D67" s="1"/>
      <c r="E67" s="2">
        <f>'расч.накл'!D67</f>
        <v>49.06096996362619</v>
      </c>
      <c r="F67" s="2">
        <f t="shared" si="6"/>
        <v>83.21999824846111</v>
      </c>
      <c r="G67" s="2">
        <f t="shared" si="3"/>
        <v>16.643999649692223</v>
      </c>
      <c r="H67" s="19">
        <f t="shared" si="4"/>
        <v>99.86399789815333</v>
      </c>
    </row>
    <row r="68" spans="1:8" ht="17.25" customHeight="1">
      <c r="A68" s="3" t="s">
        <v>82</v>
      </c>
      <c r="B68" s="2">
        <f>ЕСН!D68</f>
        <v>51.37740026580861</v>
      </c>
      <c r="C68" s="1"/>
      <c r="D68" s="1"/>
      <c r="E68" s="2">
        <f>'расч.накл'!D68</f>
        <v>73.79088978268979</v>
      </c>
      <c r="F68" s="2">
        <f t="shared" si="6"/>
        <v>125.16829004849839</v>
      </c>
      <c r="G68" s="2">
        <f t="shared" si="3"/>
        <v>25.03365800969968</v>
      </c>
      <c r="H68" s="19">
        <f t="shared" si="4"/>
        <v>150.20194805819807</v>
      </c>
    </row>
    <row r="69" spans="1:8" ht="47.25" customHeight="1">
      <c r="A69" s="3" t="s">
        <v>303</v>
      </c>
      <c r="B69" s="2">
        <f>ЕСН!D69</f>
        <v>138.8578385562395</v>
      </c>
      <c r="C69" s="1"/>
      <c r="D69" s="1"/>
      <c r="E69" s="2">
        <f>'расч.накл'!D69</f>
        <v>199.43483725051297</v>
      </c>
      <c r="F69" s="2">
        <f>B69+C69+D69+E69</f>
        <v>338.29267580675247</v>
      </c>
      <c r="G69" s="2">
        <f>F69*0.2</f>
        <v>67.6585351613505</v>
      </c>
      <c r="H69" s="19">
        <f>F69+G69</f>
        <v>405.95121096810294</v>
      </c>
    </row>
    <row r="70" spans="1:8" ht="19.5" customHeight="1">
      <c r="A70" s="3" t="s">
        <v>85</v>
      </c>
      <c r="B70" s="2">
        <f>ЕСН!D70</f>
        <v>51.37740026580861</v>
      </c>
      <c r="C70" s="1"/>
      <c r="D70" s="1"/>
      <c r="E70" s="2">
        <f>'расч.накл'!D70</f>
        <v>73.79088978268979</v>
      </c>
      <c r="F70" s="2">
        <f>B70+C70+D70+E70</f>
        <v>125.16829004849839</v>
      </c>
      <c r="G70" s="2">
        <f>F70*0.2</f>
        <v>25.03365800969968</v>
      </c>
      <c r="H70" s="19">
        <f>F70+G70</f>
        <v>150.20194805819807</v>
      </c>
    </row>
    <row r="71" spans="1:8" ht="17.25" customHeight="1">
      <c r="A71" s="3" t="s">
        <v>350</v>
      </c>
      <c r="B71" s="2">
        <f>ЕСН!D71</f>
        <v>44.43450833799664</v>
      </c>
      <c r="C71" s="1"/>
      <c r="D71" s="1"/>
      <c r="E71" s="2">
        <f>'расч.накл'!D71</f>
        <v>63.81914792016415</v>
      </c>
      <c r="F71" s="2">
        <f t="shared" si="6"/>
        <v>108.25365625816079</v>
      </c>
      <c r="G71" s="2">
        <f t="shared" si="3"/>
        <v>21.65073125163216</v>
      </c>
      <c r="H71" s="19">
        <f t="shared" si="4"/>
        <v>129.90438750979294</v>
      </c>
    </row>
    <row r="72" spans="1:8" ht="17.25" customHeight="1">
      <c r="A72" s="31" t="s">
        <v>386</v>
      </c>
      <c r="B72" s="2">
        <f>ЕСН!D72</f>
        <v>25.549842294348068</v>
      </c>
      <c r="C72" s="1"/>
      <c r="D72" s="1"/>
      <c r="E72" s="2">
        <f>'расч.накл'!D72</f>
        <v>36.69601005409439</v>
      </c>
      <c r="F72" s="2">
        <f>B72+C72+D72+E72</f>
        <v>62.245852348442455</v>
      </c>
      <c r="G72" s="2">
        <f t="shared" si="3"/>
        <v>12.449170469688491</v>
      </c>
      <c r="H72" s="19">
        <f t="shared" si="4"/>
        <v>74.69502281813095</v>
      </c>
    </row>
    <row r="73" spans="1:8" ht="17.25" customHeight="1">
      <c r="A73" s="31" t="s">
        <v>419</v>
      </c>
      <c r="B73" s="2">
        <f>ЕСН!D73</f>
        <v>48.877959171796306</v>
      </c>
      <c r="C73" s="1"/>
      <c r="D73" s="1"/>
      <c r="E73" s="2">
        <f>'расч.накл'!D73</f>
        <v>70.20106271218057</v>
      </c>
      <c r="F73" s="2">
        <f>B73+C73+D73+E73</f>
        <v>119.07902188397688</v>
      </c>
      <c r="G73" s="2">
        <f t="shared" si="3"/>
        <v>23.815804376795377</v>
      </c>
      <c r="H73" s="19">
        <f t="shared" si="4"/>
        <v>142.89482626077225</v>
      </c>
    </row>
    <row r="74" spans="1:8" ht="17.25" customHeight="1">
      <c r="A74" s="31" t="s">
        <v>409</v>
      </c>
      <c r="B74" s="2">
        <f>ЕСН!D74</f>
        <v>73.31693875769446</v>
      </c>
      <c r="C74" s="1"/>
      <c r="D74" s="1"/>
      <c r="E74" s="2">
        <f>'расч.накл'!D74</f>
        <v>105.30159406827084</v>
      </c>
      <c r="F74" s="2">
        <f>B74+C74+D74+E74</f>
        <v>178.6185328259653</v>
      </c>
      <c r="G74" s="2">
        <f t="shared" si="3"/>
        <v>35.72370656519306</v>
      </c>
      <c r="H74" s="19">
        <f t="shared" si="4"/>
        <v>214.34223939115836</v>
      </c>
    </row>
    <row r="75" spans="1:8" ht="31.5" customHeight="1">
      <c r="A75" s="31" t="s">
        <v>45</v>
      </c>
      <c r="B75" s="2">
        <f>ЕСН!D75</f>
        <v>48.877959171796306</v>
      </c>
      <c r="C75" s="1"/>
      <c r="D75" s="1"/>
      <c r="E75" s="2">
        <f>'расч.накл'!D75</f>
        <v>70.20106271218057</v>
      </c>
      <c r="F75" s="2">
        <f t="shared" si="5"/>
        <v>119.07902188397688</v>
      </c>
      <c r="G75" s="2">
        <f t="shared" si="3"/>
        <v>23.815804376795377</v>
      </c>
      <c r="H75" s="19">
        <f t="shared" si="4"/>
        <v>142.89482626077225</v>
      </c>
    </row>
    <row r="76" spans="1:8" ht="21" customHeight="1">
      <c r="A76" s="162" t="s">
        <v>236</v>
      </c>
      <c r="B76" s="164"/>
      <c r="C76" s="164"/>
      <c r="D76" s="164"/>
      <c r="E76" s="164"/>
      <c r="F76" s="164"/>
      <c r="G76" s="164"/>
      <c r="H76" s="166"/>
    </row>
    <row r="77" spans="1:8" ht="16.5" customHeight="1">
      <c r="A77" s="31" t="s">
        <v>47</v>
      </c>
      <c r="B77" s="2">
        <f>ЕСН!D77</f>
        <v>114.41885897034135</v>
      </c>
      <c r="C77" s="1"/>
      <c r="D77" s="1"/>
      <c r="E77" s="2">
        <f>'расч.накл'!D77</f>
        <v>164.33430589442267</v>
      </c>
      <c r="F77" s="2">
        <f t="shared" si="5"/>
        <v>278.753164864764</v>
      </c>
      <c r="G77" s="2">
        <f t="shared" si="3"/>
        <v>55.75063297295281</v>
      </c>
      <c r="H77" s="19">
        <f t="shared" si="4"/>
        <v>334.50379783771683</v>
      </c>
    </row>
    <row r="78" spans="1:8" ht="14.25" customHeight="1">
      <c r="A78" s="31" t="s">
        <v>48</v>
      </c>
      <c r="B78" s="2">
        <f>ЕСН!D78</f>
        <v>83.3147031337437</v>
      </c>
      <c r="C78" s="1"/>
      <c r="D78" s="1"/>
      <c r="E78" s="2">
        <f>'расч.накл'!D78</f>
        <v>119.66090235030778</v>
      </c>
      <c r="F78" s="2">
        <f t="shared" si="5"/>
        <v>202.97560548405147</v>
      </c>
      <c r="G78" s="2">
        <f t="shared" si="3"/>
        <v>40.595121096810296</v>
      </c>
      <c r="H78" s="19">
        <f t="shared" si="4"/>
        <v>243.57072658086176</v>
      </c>
    </row>
    <row r="79" spans="1:8" ht="17.25" customHeight="1">
      <c r="A79" s="31" t="s">
        <v>49</v>
      </c>
      <c r="B79" s="2">
        <f>ЕСН!D79</f>
        <v>266.6070500279799</v>
      </c>
      <c r="C79" s="1"/>
      <c r="D79" s="1"/>
      <c r="E79" s="2">
        <f>'расч.накл'!D79</f>
        <v>382.9148875209849</v>
      </c>
      <c r="F79" s="2">
        <f t="shared" si="5"/>
        <v>649.5219375489648</v>
      </c>
      <c r="G79" s="2">
        <f t="shared" si="3"/>
        <v>129.90438750979297</v>
      </c>
      <c r="H79" s="19">
        <f t="shared" si="4"/>
        <v>779.4263250587578</v>
      </c>
    </row>
    <row r="80" spans="1:8" ht="16.5" customHeight="1">
      <c r="A80" s="31" t="s">
        <v>50</v>
      </c>
      <c r="B80" s="2">
        <f>ЕСН!D80</f>
        <v>111.08627084499159</v>
      </c>
      <c r="C80" s="1"/>
      <c r="D80" s="1"/>
      <c r="E80" s="2">
        <f>'расч.накл'!D80</f>
        <v>159.54786980041035</v>
      </c>
      <c r="F80" s="2">
        <f t="shared" si="5"/>
        <v>270.63414064540194</v>
      </c>
      <c r="G80" s="2">
        <f t="shared" si="3"/>
        <v>54.126828129080394</v>
      </c>
      <c r="H80" s="19">
        <f t="shared" si="4"/>
        <v>324.7609687744823</v>
      </c>
    </row>
    <row r="81" spans="1:8" ht="15.75" customHeight="1">
      <c r="A81" s="31" t="s">
        <v>51</v>
      </c>
      <c r="B81" s="2">
        <f>ЕСН!D81</f>
        <v>58.32029219362059</v>
      </c>
      <c r="C81" s="1"/>
      <c r="D81" s="1"/>
      <c r="E81" s="2">
        <f>'расч.накл'!D81</f>
        <v>83.76263164521545</v>
      </c>
      <c r="F81" s="2">
        <f t="shared" si="5"/>
        <v>142.08292383883605</v>
      </c>
      <c r="G81" s="2">
        <f t="shared" si="3"/>
        <v>28.416584767767212</v>
      </c>
      <c r="H81" s="19">
        <f t="shared" si="4"/>
        <v>170.49950860660326</v>
      </c>
    </row>
    <row r="82" spans="1:8" ht="38.25" customHeight="1">
      <c r="A82" s="31" t="s">
        <v>400</v>
      </c>
      <c r="B82" s="2">
        <f>ЕСН!D82</f>
        <v>34.15902828483492</v>
      </c>
      <c r="C82" s="1"/>
      <c r="D82" s="1"/>
      <c r="E82" s="2">
        <f>'расч.накл'!D82</f>
        <v>49.06096996362619</v>
      </c>
      <c r="F82" s="2">
        <f t="shared" si="5"/>
        <v>83.21999824846111</v>
      </c>
      <c r="G82" s="2">
        <f t="shared" si="3"/>
        <v>16.643999649692223</v>
      </c>
      <c r="H82" s="19">
        <f t="shared" si="4"/>
        <v>99.86399789815333</v>
      </c>
    </row>
    <row r="83" spans="1:8" ht="16.5" customHeight="1">
      <c r="A83" s="31" t="s">
        <v>53</v>
      </c>
      <c r="B83" s="2">
        <f>ЕСН!D83</f>
        <v>88.86901667599328</v>
      </c>
      <c r="C83" s="1"/>
      <c r="D83" s="1"/>
      <c r="E83" s="2">
        <f>'расч.накл'!D83</f>
        <v>127.6382958403283</v>
      </c>
      <c r="F83" s="2">
        <f t="shared" si="5"/>
        <v>216.50731251632158</v>
      </c>
      <c r="G83" s="2">
        <f t="shared" si="3"/>
        <v>43.30146250326432</v>
      </c>
      <c r="H83" s="19">
        <f t="shared" si="4"/>
        <v>259.8087750195859</v>
      </c>
    </row>
    <row r="84" spans="1:8" ht="16.5" customHeight="1">
      <c r="A84" s="31" t="s">
        <v>54</v>
      </c>
      <c r="B84" s="2">
        <f>ЕСН!D84</f>
        <v>116.64058438724118</v>
      </c>
      <c r="C84" s="1"/>
      <c r="D84" s="1"/>
      <c r="E84" s="2">
        <f>'расч.накл'!D84</f>
        <v>167.5252632904309</v>
      </c>
      <c r="F84" s="2">
        <f t="shared" si="5"/>
        <v>284.1658476776721</v>
      </c>
      <c r="G84" s="2">
        <f t="shared" si="3"/>
        <v>56.833169535534424</v>
      </c>
      <c r="H84" s="19">
        <f t="shared" si="4"/>
        <v>340.9990172132065</v>
      </c>
    </row>
    <row r="85" spans="1:8" ht="17.25" customHeight="1">
      <c r="A85" s="31" t="s">
        <v>55</v>
      </c>
      <c r="B85" s="2">
        <f>ЕСН!D85</f>
        <v>175.51630793508673</v>
      </c>
      <c r="C85" s="1"/>
      <c r="D85" s="1"/>
      <c r="E85" s="2">
        <f>'расч.накл'!D85</f>
        <v>252.0856342846484</v>
      </c>
      <c r="F85" s="2">
        <f t="shared" si="5"/>
        <v>427.6019422197351</v>
      </c>
      <c r="G85" s="2">
        <f t="shared" si="3"/>
        <v>85.52038844394703</v>
      </c>
      <c r="H85" s="19">
        <f t="shared" si="4"/>
        <v>513.1223306636822</v>
      </c>
    </row>
    <row r="86" spans="1:8" ht="16.5" customHeight="1">
      <c r="A86" s="31" t="s">
        <v>56</v>
      </c>
      <c r="B86" s="2">
        <f>ЕСН!D86</f>
        <v>175.51630793508673</v>
      </c>
      <c r="C86" s="1"/>
      <c r="D86" s="1"/>
      <c r="E86" s="2">
        <f>'расч.накл'!D86</f>
        <v>252.0856342846484</v>
      </c>
      <c r="F86" s="2">
        <f t="shared" si="5"/>
        <v>427.6019422197351</v>
      </c>
      <c r="G86" s="2">
        <f t="shared" si="3"/>
        <v>85.52038844394703</v>
      </c>
      <c r="H86" s="19">
        <f t="shared" si="4"/>
        <v>513.1223306636822</v>
      </c>
    </row>
    <row r="87" spans="1:8" ht="16.5" customHeight="1">
      <c r="A87" s="31" t="s">
        <v>57</v>
      </c>
      <c r="B87" s="2">
        <f>ЕСН!D87</f>
        <v>233.28116877448235</v>
      </c>
      <c r="C87" s="1"/>
      <c r="D87" s="1"/>
      <c r="E87" s="2">
        <f>'расч.накл'!D87</f>
        <v>335.0505265808618</v>
      </c>
      <c r="F87" s="2">
        <f t="shared" si="5"/>
        <v>568.3316953553442</v>
      </c>
      <c r="G87" s="2">
        <f t="shared" si="3"/>
        <v>113.66633907106885</v>
      </c>
      <c r="H87" s="19">
        <f t="shared" si="4"/>
        <v>681.998034426413</v>
      </c>
    </row>
    <row r="88" spans="1:8" ht="15.75" customHeight="1">
      <c r="A88" s="31" t="s">
        <v>58</v>
      </c>
      <c r="B88" s="2">
        <f>ЕСН!D88</f>
        <v>77.76038959149412</v>
      </c>
      <c r="C88" s="1"/>
      <c r="D88" s="1"/>
      <c r="E88" s="2">
        <f>'расч.накл'!D88</f>
        <v>111.68350886028726</v>
      </c>
      <c r="F88" s="2">
        <f t="shared" si="5"/>
        <v>189.44389845178137</v>
      </c>
      <c r="G88" s="2">
        <f t="shared" si="3"/>
        <v>37.88877969035627</v>
      </c>
      <c r="H88" s="19">
        <f t="shared" si="4"/>
        <v>227.33267814213764</v>
      </c>
    </row>
    <row r="89" spans="1:8" ht="16.5" customHeight="1">
      <c r="A89" s="31" t="s">
        <v>60</v>
      </c>
      <c r="B89" s="2">
        <f>ЕСН!D89</f>
        <v>69.9843506323447</v>
      </c>
      <c r="C89" s="1"/>
      <c r="D89" s="1"/>
      <c r="E89" s="2">
        <f>'расч.накл'!D89</f>
        <v>100.51515797425853</v>
      </c>
      <c r="F89" s="2">
        <f t="shared" si="5"/>
        <v>170.49950860660323</v>
      </c>
      <c r="G89" s="2">
        <f t="shared" si="3"/>
        <v>34.09990172132065</v>
      </c>
      <c r="H89" s="19">
        <f t="shared" si="4"/>
        <v>204.59941032792386</v>
      </c>
    </row>
    <row r="90" spans="1:8" ht="17.25" customHeight="1">
      <c r="A90" s="31" t="s">
        <v>59</v>
      </c>
      <c r="B90" s="2">
        <f>ЕСН!D90</f>
        <v>584.3137846446558</v>
      </c>
      <c r="C90" s="1"/>
      <c r="D90" s="1"/>
      <c r="E90" s="2">
        <f>'расч.накл'!D90</f>
        <v>839.2217951501585</v>
      </c>
      <c r="F90" s="2">
        <f t="shared" si="5"/>
        <v>1423.5355797948143</v>
      </c>
      <c r="G90" s="2">
        <f t="shared" si="3"/>
        <v>284.7071159589629</v>
      </c>
      <c r="H90" s="19">
        <f t="shared" si="4"/>
        <v>1708.2426957537773</v>
      </c>
    </row>
    <row r="91" spans="1:8" ht="16.5" customHeight="1">
      <c r="A91" s="31" t="s">
        <v>61</v>
      </c>
      <c r="B91" s="2">
        <f>ЕСН!D91</f>
        <v>273.54994195579184</v>
      </c>
      <c r="C91" s="1"/>
      <c r="D91" s="1"/>
      <c r="E91" s="2">
        <f>'расч.накл'!D91</f>
        <v>392.8866293835106</v>
      </c>
      <c r="F91" s="2">
        <f t="shared" si="5"/>
        <v>666.4365713393024</v>
      </c>
      <c r="G91" s="2">
        <f t="shared" si="3"/>
        <v>133.2873142678605</v>
      </c>
      <c r="H91" s="19">
        <f t="shared" si="4"/>
        <v>799.7238856071629</v>
      </c>
    </row>
    <row r="92" spans="1:8" ht="15.75" customHeight="1">
      <c r="A92" s="31" t="s">
        <v>62</v>
      </c>
      <c r="B92" s="2">
        <f>ЕСН!D92</f>
        <v>171.07285710128707</v>
      </c>
      <c r="C92" s="1"/>
      <c r="D92" s="1"/>
      <c r="E92" s="2">
        <f>'расч.накл'!D92</f>
        <v>245.70371949263196</v>
      </c>
      <c r="F92" s="2">
        <f t="shared" si="5"/>
        <v>416.776576593919</v>
      </c>
      <c r="G92" s="2">
        <f t="shared" si="3"/>
        <v>83.35531531878381</v>
      </c>
      <c r="H92" s="19">
        <f t="shared" si="4"/>
        <v>500.1318919127028</v>
      </c>
    </row>
    <row r="93" spans="1:8" ht="15" customHeight="1">
      <c r="A93" s="31" t="s">
        <v>63</v>
      </c>
      <c r="B93" s="2">
        <f>ЕСН!D93</f>
        <v>51.37740026580861</v>
      </c>
      <c r="C93" s="1"/>
      <c r="D93" s="1"/>
      <c r="E93" s="2">
        <f>'расч.накл'!D93</f>
        <v>73.79088978268979</v>
      </c>
      <c r="F93" s="2">
        <f aca="true" t="shared" si="7" ref="F93:F145">B93+C93+D93+E93</f>
        <v>125.16829004849839</v>
      </c>
      <c r="G93" s="2">
        <f aca="true" t="shared" si="8" ref="G93:G145">F93*0.2</f>
        <v>25.03365800969968</v>
      </c>
      <c r="H93" s="19">
        <f aca="true" t="shared" si="9" ref="H93:H145">F93+G93</f>
        <v>150.20194805819807</v>
      </c>
    </row>
    <row r="94" spans="1:8" ht="14.25" customHeight="1">
      <c r="A94" s="31" t="s">
        <v>64</v>
      </c>
      <c r="B94" s="2">
        <f>ЕСН!D94</f>
        <v>29.437861773922776</v>
      </c>
      <c r="C94" s="1"/>
      <c r="D94" s="1"/>
      <c r="E94" s="2">
        <f>'расч.накл'!D94</f>
        <v>42.280185497108754</v>
      </c>
      <c r="F94" s="2">
        <f t="shared" si="7"/>
        <v>71.71804727103154</v>
      </c>
      <c r="G94" s="2">
        <f t="shared" si="8"/>
        <v>14.343609454206309</v>
      </c>
      <c r="H94" s="19">
        <f t="shared" si="9"/>
        <v>86.06165672523784</v>
      </c>
    </row>
    <row r="95" spans="1:8" ht="17.25" customHeight="1">
      <c r="A95" s="31" t="s">
        <v>65</v>
      </c>
      <c r="B95" s="2">
        <f>ЕСН!D95</f>
        <v>171.07285710128707</v>
      </c>
      <c r="C95" s="1"/>
      <c r="D95" s="1"/>
      <c r="E95" s="2">
        <f>'расч.накл'!D95</f>
        <v>245.70371949263196</v>
      </c>
      <c r="F95" s="2">
        <f t="shared" si="7"/>
        <v>416.776576593919</v>
      </c>
      <c r="G95" s="2">
        <f t="shared" si="8"/>
        <v>83.35531531878381</v>
      </c>
      <c r="H95" s="19">
        <f t="shared" si="9"/>
        <v>500.1318919127028</v>
      </c>
    </row>
    <row r="96" spans="1:8" ht="17.25" customHeight="1">
      <c r="A96" s="31" t="s">
        <v>66</v>
      </c>
      <c r="B96" s="2">
        <f>ЕСН!D96</f>
        <v>219.95081627308338</v>
      </c>
      <c r="C96" s="1"/>
      <c r="D96" s="1"/>
      <c r="E96" s="2">
        <f>'расч.накл'!D96</f>
        <v>315.9047822048126</v>
      </c>
      <c r="F96" s="2">
        <f t="shared" si="7"/>
        <v>535.8555984778959</v>
      </c>
      <c r="G96" s="2">
        <f t="shared" si="8"/>
        <v>107.1711196955792</v>
      </c>
      <c r="H96" s="19">
        <f t="shared" si="9"/>
        <v>643.026718173475</v>
      </c>
    </row>
    <row r="97" spans="1:8" ht="17.25" customHeight="1">
      <c r="A97" s="31" t="s">
        <v>402</v>
      </c>
      <c r="B97" s="2">
        <f>ЕСН!D97</f>
        <v>269.3842067991046</v>
      </c>
      <c r="C97" s="1"/>
      <c r="D97" s="1"/>
      <c r="E97" s="2">
        <f>'расч.накл'!D97</f>
        <v>386.90358426599516</v>
      </c>
      <c r="F97" s="2">
        <f t="shared" si="7"/>
        <v>656.2877910650998</v>
      </c>
      <c r="G97" s="2">
        <f t="shared" si="8"/>
        <v>131.25755821301996</v>
      </c>
      <c r="H97" s="19">
        <f t="shared" si="9"/>
        <v>787.5453492781197</v>
      </c>
    </row>
    <row r="98" spans="1:8" ht="15.75" customHeight="1">
      <c r="A98" s="31" t="s">
        <v>401</v>
      </c>
      <c r="B98" s="2">
        <f>ЕСН!D98</f>
        <v>367.1401251426972</v>
      </c>
      <c r="C98" s="1"/>
      <c r="D98" s="1"/>
      <c r="E98" s="2">
        <f>'расч.накл'!D98</f>
        <v>527.3057096903563</v>
      </c>
      <c r="F98" s="2">
        <f t="shared" si="7"/>
        <v>894.4458348330534</v>
      </c>
      <c r="G98" s="2">
        <f t="shared" si="8"/>
        <v>178.88916696661067</v>
      </c>
      <c r="H98" s="19">
        <f t="shared" si="9"/>
        <v>1073.335001799664</v>
      </c>
    </row>
    <row r="99" spans="1:8" ht="14.25" customHeight="1">
      <c r="A99" s="31" t="s">
        <v>68</v>
      </c>
      <c r="B99" s="2">
        <f>ЕСН!D99</f>
        <v>342.70114555679913</v>
      </c>
      <c r="C99" s="1"/>
      <c r="D99" s="1"/>
      <c r="E99" s="2">
        <f>'расч.накл'!D99</f>
        <v>492.205178334266</v>
      </c>
      <c r="F99" s="2">
        <f t="shared" si="7"/>
        <v>834.9063238910651</v>
      </c>
      <c r="G99" s="2">
        <f t="shared" si="8"/>
        <v>166.98126477821302</v>
      </c>
      <c r="H99" s="19">
        <f t="shared" si="9"/>
        <v>1001.8875886692781</v>
      </c>
    </row>
    <row r="100" spans="1:8" ht="16.5" customHeight="1">
      <c r="A100" s="31" t="s">
        <v>69</v>
      </c>
      <c r="B100" s="2">
        <f>ЕСН!D100</f>
        <v>440.45706390039163</v>
      </c>
      <c r="C100" s="1"/>
      <c r="D100" s="1"/>
      <c r="E100" s="2">
        <f>'расч.накл'!D100</f>
        <v>632.607303758627</v>
      </c>
      <c r="F100" s="2">
        <f t="shared" si="7"/>
        <v>1073.0643676590187</v>
      </c>
      <c r="G100" s="2">
        <f t="shared" si="8"/>
        <v>214.61287353180376</v>
      </c>
      <c r="H100" s="19">
        <f t="shared" si="9"/>
        <v>1287.6772411908223</v>
      </c>
    </row>
    <row r="101" spans="1:8" ht="16.5" customHeight="1">
      <c r="A101" s="31" t="s">
        <v>70</v>
      </c>
      <c r="B101" s="2">
        <f>ЕСН!D101</f>
        <v>117.19601574146616</v>
      </c>
      <c r="C101" s="1"/>
      <c r="D101" s="1"/>
      <c r="E101" s="2">
        <f>'расч.накл'!D101</f>
        <v>168.32300263943296</v>
      </c>
      <c r="F101" s="2">
        <f t="shared" si="7"/>
        <v>285.5190183808991</v>
      </c>
      <c r="G101" s="2">
        <f t="shared" si="8"/>
        <v>57.10380367617983</v>
      </c>
      <c r="H101" s="19">
        <f t="shared" si="9"/>
        <v>342.62282205707896</v>
      </c>
    </row>
    <row r="102" spans="1:8" ht="16.5" customHeight="1">
      <c r="A102" s="31" t="s">
        <v>71</v>
      </c>
      <c r="B102" s="2">
        <f>ЕСН!D102</f>
        <v>146.63387751538892</v>
      </c>
      <c r="C102" s="1"/>
      <c r="D102" s="1"/>
      <c r="E102" s="2">
        <f>'расч.накл'!D102</f>
        <v>210.6031881365417</v>
      </c>
      <c r="F102" s="2">
        <f t="shared" si="7"/>
        <v>357.2370656519306</v>
      </c>
      <c r="G102" s="2">
        <f t="shared" si="8"/>
        <v>71.44741313038612</v>
      </c>
      <c r="H102" s="19">
        <f t="shared" si="9"/>
        <v>428.6844787823167</v>
      </c>
    </row>
    <row r="103" spans="1:8" ht="17.25" customHeight="1">
      <c r="A103" s="31" t="s">
        <v>103</v>
      </c>
      <c r="B103" s="2">
        <f>ЕСН!D103</f>
        <v>269.3842067991046</v>
      </c>
      <c r="C103" s="1"/>
      <c r="D103" s="1"/>
      <c r="E103" s="2">
        <f>'расч.накл'!D103</f>
        <v>386.90358426599516</v>
      </c>
      <c r="F103" s="2">
        <f t="shared" si="7"/>
        <v>656.2877910650998</v>
      </c>
      <c r="G103" s="2">
        <f t="shared" si="8"/>
        <v>131.25755821301996</v>
      </c>
      <c r="H103" s="19">
        <f t="shared" si="9"/>
        <v>787.5453492781197</v>
      </c>
    </row>
    <row r="104" spans="1:8" ht="17.25" customHeight="1">
      <c r="A104" s="31" t="s">
        <v>403</v>
      </c>
      <c r="B104" s="2">
        <f>ЕСН!D104</f>
        <v>229.9485806491326</v>
      </c>
      <c r="C104" s="1"/>
      <c r="D104" s="1"/>
      <c r="E104" s="2">
        <f>'расч.накл'!D104</f>
        <v>330.26409048684945</v>
      </c>
      <c r="F104" s="2">
        <f t="shared" si="7"/>
        <v>560.2126711359821</v>
      </c>
      <c r="G104" s="2">
        <f t="shared" si="8"/>
        <v>112.04253422719643</v>
      </c>
      <c r="H104" s="19">
        <f t="shared" si="9"/>
        <v>672.2552053631784</v>
      </c>
    </row>
    <row r="105" spans="1:8" ht="18" customHeight="1">
      <c r="A105" s="31" t="s">
        <v>104</v>
      </c>
      <c r="B105" s="2">
        <f>ЕСН!D105</f>
        <v>195.51183668718522</v>
      </c>
      <c r="C105" s="1"/>
      <c r="D105" s="1"/>
      <c r="E105" s="2">
        <f>'расч.накл'!D105</f>
        <v>280.8042508487223</v>
      </c>
      <c r="F105" s="2">
        <f t="shared" si="7"/>
        <v>476.3160875359075</v>
      </c>
      <c r="G105" s="2">
        <f t="shared" si="8"/>
        <v>95.26321750718151</v>
      </c>
      <c r="H105" s="19">
        <f t="shared" si="9"/>
        <v>571.579305043089</v>
      </c>
    </row>
    <row r="106" spans="1:8" ht="16.5" customHeight="1">
      <c r="A106" s="31" t="s">
        <v>105</v>
      </c>
      <c r="B106" s="2">
        <f>ЕСН!D106</f>
        <v>88.86901667599328</v>
      </c>
      <c r="C106" s="1"/>
      <c r="D106" s="1"/>
      <c r="E106" s="2">
        <f>'расч.накл'!D106</f>
        <v>127.6382958403283</v>
      </c>
      <c r="F106" s="2">
        <f t="shared" si="7"/>
        <v>216.50731251632158</v>
      </c>
      <c r="G106" s="2">
        <f t="shared" si="8"/>
        <v>43.30146250326432</v>
      </c>
      <c r="H106" s="19">
        <f t="shared" si="9"/>
        <v>259.8087750195859</v>
      </c>
    </row>
    <row r="107" spans="1:8" ht="15.75" customHeight="1">
      <c r="A107" s="31" t="s">
        <v>106</v>
      </c>
      <c r="B107" s="2">
        <f>ЕСН!D107</f>
        <v>88.86901667599328</v>
      </c>
      <c r="C107" s="1"/>
      <c r="D107" s="1"/>
      <c r="E107" s="2">
        <f>'расч.накл'!D107</f>
        <v>127.6382958403283</v>
      </c>
      <c r="F107" s="2">
        <f t="shared" si="7"/>
        <v>216.50731251632158</v>
      </c>
      <c r="G107" s="2">
        <f t="shared" si="8"/>
        <v>43.30146250326432</v>
      </c>
      <c r="H107" s="19">
        <f t="shared" si="9"/>
        <v>259.8087750195859</v>
      </c>
    </row>
    <row r="108" spans="1:8" ht="18.75" customHeight="1">
      <c r="A108" s="31" t="s">
        <v>73</v>
      </c>
      <c r="B108" s="2">
        <f>ЕСН!D108</f>
        <v>0</v>
      </c>
      <c r="C108" s="1"/>
      <c r="D108" s="1"/>
      <c r="E108" s="2">
        <f>'расч.накл'!D108</f>
        <v>0</v>
      </c>
      <c r="F108" s="2">
        <f t="shared" si="7"/>
        <v>0</v>
      </c>
      <c r="G108" s="2">
        <f t="shared" si="8"/>
        <v>0</v>
      </c>
      <c r="H108" s="19">
        <f t="shared" si="9"/>
        <v>0</v>
      </c>
    </row>
    <row r="109" spans="1:8" ht="18.75" customHeight="1">
      <c r="A109" s="31" t="s">
        <v>576</v>
      </c>
      <c r="B109" s="2">
        <f>ЕСН!D109</f>
        <v>512.9408556267487</v>
      </c>
      <c r="C109" s="1"/>
      <c r="D109" s="1"/>
      <c r="E109" s="2">
        <f>'расч.накл'!D109</f>
        <v>736.7122888033948</v>
      </c>
      <c r="F109" s="2">
        <f t="shared" si="7"/>
        <v>1249.6531444301436</v>
      </c>
      <c r="G109" s="2">
        <f t="shared" si="8"/>
        <v>249.93062888602873</v>
      </c>
      <c r="H109" s="19">
        <f t="shared" si="9"/>
        <v>1499.5837733161723</v>
      </c>
    </row>
    <row r="110" spans="1:8" ht="18.75" customHeight="1">
      <c r="A110" s="31" t="s">
        <v>577</v>
      </c>
      <c r="B110" s="2">
        <f>ЕСН!D110</f>
        <v>615.6956561583659</v>
      </c>
      <c r="C110" s="1"/>
      <c r="D110" s="1"/>
      <c r="E110" s="2">
        <f>'расч.накл'!D110</f>
        <v>884.2940683687744</v>
      </c>
      <c r="F110" s="2">
        <f t="shared" si="7"/>
        <v>1499.9897245271404</v>
      </c>
      <c r="G110" s="2">
        <f t="shared" si="8"/>
        <v>299.9979449054281</v>
      </c>
      <c r="H110" s="19">
        <f t="shared" si="9"/>
        <v>1799.9876694325685</v>
      </c>
    </row>
    <row r="111" spans="1:8" ht="18.75" customHeight="1">
      <c r="A111" s="31" t="s">
        <v>578</v>
      </c>
      <c r="B111" s="2">
        <f>ЕСН!D111</f>
        <v>718.1727410128708</v>
      </c>
      <c r="C111" s="1"/>
      <c r="D111" s="1"/>
      <c r="E111" s="2">
        <f>'расч.накл'!D111</f>
        <v>1031.4769782596532</v>
      </c>
      <c r="F111" s="2">
        <f t="shared" si="7"/>
        <v>1749.649719272524</v>
      </c>
      <c r="G111" s="2">
        <f t="shared" si="8"/>
        <v>349.9299438545048</v>
      </c>
      <c r="H111" s="19">
        <f t="shared" si="9"/>
        <v>2099.5796631270287</v>
      </c>
    </row>
    <row r="112" spans="1:8" ht="18.75" customHeight="1">
      <c r="A112" s="31" t="s">
        <v>72</v>
      </c>
      <c r="B112" s="2">
        <f>ЕСН!D112</f>
        <v>410.46377077224395</v>
      </c>
      <c r="C112" s="1"/>
      <c r="D112" s="1"/>
      <c r="E112" s="2">
        <f>'расч.накл'!D112</f>
        <v>589.5293789125163</v>
      </c>
      <c r="F112" s="2">
        <f t="shared" si="7"/>
        <v>999.9931496847603</v>
      </c>
      <c r="G112" s="2">
        <f t="shared" si="8"/>
        <v>199.99862993695206</v>
      </c>
      <c r="H112" s="19">
        <f t="shared" si="9"/>
        <v>1199.9917796217123</v>
      </c>
    </row>
    <row r="113" spans="1:8" ht="15.75" customHeight="1">
      <c r="A113" s="31" t="s">
        <v>107</v>
      </c>
      <c r="B113" s="2">
        <f>ЕСН!D113</f>
        <v>146.63387751538892</v>
      </c>
      <c r="C113" s="1"/>
      <c r="D113" s="1"/>
      <c r="E113" s="2">
        <f>'расч.накл'!D113</f>
        <v>210.6031881365417</v>
      </c>
      <c r="F113" s="2">
        <f t="shared" si="7"/>
        <v>357.2370656519306</v>
      </c>
      <c r="G113" s="2">
        <f t="shared" si="8"/>
        <v>71.44741313038612</v>
      </c>
      <c r="H113" s="19">
        <f t="shared" si="9"/>
        <v>428.6844787823167</v>
      </c>
    </row>
    <row r="114" spans="1:8" ht="30.75">
      <c r="A114" s="31" t="s">
        <v>108</v>
      </c>
      <c r="B114" s="2">
        <f>ЕСН!D114</f>
        <v>342.14571420257414</v>
      </c>
      <c r="C114" s="1"/>
      <c r="D114" s="1"/>
      <c r="E114" s="2">
        <f>'расч.накл'!D114</f>
        <v>491.4074389852639</v>
      </c>
      <c r="F114" s="2">
        <f t="shared" si="7"/>
        <v>833.553153187838</v>
      </c>
      <c r="G114" s="2">
        <f t="shared" si="8"/>
        <v>166.71063063756762</v>
      </c>
      <c r="H114" s="19">
        <f t="shared" si="9"/>
        <v>1000.2637838254057</v>
      </c>
    </row>
    <row r="115" spans="1:8" ht="16.5" customHeight="1">
      <c r="A115" s="31" t="s">
        <v>109</v>
      </c>
      <c r="B115" s="2">
        <f>ЕСН!D115</f>
        <v>205.50960106323444</v>
      </c>
      <c r="C115" s="1"/>
      <c r="D115" s="1"/>
      <c r="E115" s="2">
        <f>'расч.накл'!D115</f>
        <v>295.16355913075915</v>
      </c>
      <c r="F115" s="2">
        <f t="shared" si="7"/>
        <v>500.67316019399357</v>
      </c>
      <c r="G115" s="2">
        <f t="shared" si="8"/>
        <v>100.13463203879871</v>
      </c>
      <c r="H115" s="19">
        <f t="shared" si="9"/>
        <v>600.8077922327923</v>
      </c>
    </row>
    <row r="116" spans="1:8" ht="17.25" customHeight="1">
      <c r="A116" s="31" t="s">
        <v>110</v>
      </c>
      <c r="B116" s="2">
        <f>ЕСН!D116</f>
        <v>205.50960106323444</v>
      </c>
      <c r="C116" s="1"/>
      <c r="D116" s="1"/>
      <c r="E116" s="2">
        <f>'расч.накл'!D116</f>
        <v>295.16355913075915</v>
      </c>
      <c r="F116" s="2">
        <f t="shared" si="7"/>
        <v>500.67316019399357</v>
      </c>
      <c r="G116" s="2">
        <f t="shared" si="8"/>
        <v>100.13463203879871</v>
      </c>
      <c r="H116" s="19">
        <f t="shared" si="9"/>
        <v>600.8077922327923</v>
      </c>
    </row>
    <row r="117" spans="1:8" ht="17.25" customHeight="1">
      <c r="A117" s="31" t="s">
        <v>111</v>
      </c>
      <c r="B117" s="2">
        <f>ЕСН!D117</f>
        <v>233.28116877448235</v>
      </c>
      <c r="C117" s="1"/>
      <c r="D117" s="1"/>
      <c r="E117" s="2">
        <f>'расч.накл'!D117</f>
        <v>335.0505265808618</v>
      </c>
      <c r="F117" s="2">
        <f t="shared" si="7"/>
        <v>568.3316953553442</v>
      </c>
      <c r="G117" s="2">
        <f t="shared" si="8"/>
        <v>113.66633907106885</v>
      </c>
      <c r="H117" s="19">
        <f t="shared" si="9"/>
        <v>681.998034426413</v>
      </c>
    </row>
    <row r="118" spans="1:8" ht="18" customHeight="1">
      <c r="A118" s="31" t="s">
        <v>112</v>
      </c>
      <c r="B118" s="2">
        <f>ЕСН!D118</f>
        <v>111.08627084499159</v>
      </c>
      <c r="C118" s="1"/>
      <c r="D118" s="1"/>
      <c r="E118" s="2">
        <f>'расч.накл'!D118</f>
        <v>159.54786980041035</v>
      </c>
      <c r="F118" s="2">
        <f t="shared" si="7"/>
        <v>270.63414064540194</v>
      </c>
      <c r="G118" s="2">
        <f t="shared" si="8"/>
        <v>54.126828129080394</v>
      </c>
      <c r="H118" s="19">
        <f t="shared" si="9"/>
        <v>324.7609687744823</v>
      </c>
    </row>
    <row r="119" spans="1:8" ht="16.5" customHeight="1">
      <c r="A119" s="31" t="s">
        <v>113</v>
      </c>
      <c r="B119" s="2">
        <f>ЕСН!D119</f>
        <v>74.98323282036932</v>
      </c>
      <c r="C119" s="1"/>
      <c r="D119" s="1"/>
      <c r="E119" s="2">
        <f>'расч.накл'!D119</f>
        <v>107.694812115277</v>
      </c>
      <c r="F119" s="2">
        <f t="shared" si="7"/>
        <v>182.6780449356463</v>
      </c>
      <c r="G119" s="2">
        <f t="shared" si="8"/>
        <v>36.535608987129265</v>
      </c>
      <c r="H119" s="19">
        <f t="shared" si="9"/>
        <v>219.21365392277556</v>
      </c>
    </row>
    <row r="120" spans="1:8" ht="33" customHeight="1">
      <c r="A120" s="31" t="s">
        <v>114</v>
      </c>
      <c r="B120" s="2">
        <f>ЕСН!D120</f>
        <v>525.9934924510352</v>
      </c>
      <c r="C120" s="1"/>
      <c r="D120" s="1"/>
      <c r="E120" s="2">
        <f>'расч.накл'!D120</f>
        <v>755.4591635049431</v>
      </c>
      <c r="F120" s="2">
        <f t="shared" si="7"/>
        <v>1281.4526559559783</v>
      </c>
      <c r="G120" s="2">
        <f t="shared" si="8"/>
        <v>256.29053119119567</v>
      </c>
      <c r="H120" s="19">
        <f t="shared" si="9"/>
        <v>1537.743187147174</v>
      </c>
    </row>
    <row r="121" spans="1:8" ht="34.5" customHeight="1">
      <c r="A121" s="31" t="s">
        <v>115</v>
      </c>
      <c r="B121" s="2">
        <f>ЕСН!D121</f>
        <v>701.5098003861219</v>
      </c>
      <c r="C121" s="1"/>
      <c r="D121" s="1"/>
      <c r="E121" s="2">
        <f>'расч.накл'!D121</f>
        <v>1007.5447977895915</v>
      </c>
      <c r="F121" s="2">
        <f t="shared" si="7"/>
        <v>1709.0545981757134</v>
      </c>
      <c r="G121" s="2">
        <f t="shared" si="8"/>
        <v>341.8109196351427</v>
      </c>
      <c r="H121" s="19">
        <f t="shared" si="9"/>
        <v>2050.865517810856</v>
      </c>
    </row>
    <row r="122" spans="1:8" ht="18" customHeight="1">
      <c r="A122" s="31" t="s">
        <v>83</v>
      </c>
      <c r="B122" s="2">
        <f>ЕСН!D122</f>
        <v>34.15902828483492</v>
      </c>
      <c r="C122" s="1"/>
      <c r="D122" s="1"/>
      <c r="E122" s="2">
        <f>'расч.накл'!D122</f>
        <v>49.06096996362619</v>
      </c>
      <c r="F122" s="2">
        <f t="shared" si="7"/>
        <v>83.21999824846111</v>
      </c>
      <c r="G122" s="2">
        <f t="shared" si="8"/>
        <v>16.643999649692223</v>
      </c>
      <c r="H122" s="19">
        <f t="shared" si="9"/>
        <v>99.86399789815333</v>
      </c>
    </row>
    <row r="123" spans="1:8" ht="18.75" customHeight="1">
      <c r="A123" s="31" t="s">
        <v>84</v>
      </c>
      <c r="B123" s="2">
        <f>ЕСН!D123</f>
        <v>68.31805656966984</v>
      </c>
      <c r="C123" s="1"/>
      <c r="D123" s="1"/>
      <c r="E123" s="2">
        <f>'расч.накл'!D123</f>
        <v>98.12193992725238</v>
      </c>
      <c r="F123" s="2">
        <f t="shared" si="7"/>
        <v>166.43999649692222</v>
      </c>
      <c r="G123" s="2">
        <f t="shared" si="8"/>
        <v>33.287999299384445</v>
      </c>
      <c r="H123" s="19">
        <f t="shared" si="9"/>
        <v>199.72799579630666</v>
      </c>
    </row>
    <row r="124" spans="1:8" ht="33" customHeight="1">
      <c r="A124" s="31" t="s">
        <v>116</v>
      </c>
      <c r="B124" s="2">
        <f>ЕСН!D124</f>
        <v>74.98323282036932</v>
      </c>
      <c r="C124" s="1"/>
      <c r="D124" s="1"/>
      <c r="E124" s="2">
        <f>'расч.накл'!D124</f>
        <v>107.694812115277</v>
      </c>
      <c r="F124" s="2">
        <f t="shared" si="7"/>
        <v>182.6780449356463</v>
      </c>
      <c r="G124" s="2">
        <f t="shared" si="8"/>
        <v>36.535608987129265</v>
      </c>
      <c r="H124" s="19">
        <f t="shared" si="9"/>
        <v>219.21365392277556</v>
      </c>
    </row>
    <row r="125" spans="1:8" ht="30.75">
      <c r="A125" s="31" t="s">
        <v>117</v>
      </c>
      <c r="B125" s="2">
        <f>ЕСН!D125</f>
        <v>233.28116877448235</v>
      </c>
      <c r="C125" s="1"/>
      <c r="D125" s="1"/>
      <c r="E125" s="2">
        <f>'расч.накл'!D125</f>
        <v>335.0505265808618</v>
      </c>
      <c r="F125" s="2">
        <f t="shared" si="7"/>
        <v>568.3316953553442</v>
      </c>
      <c r="G125" s="2">
        <f t="shared" si="8"/>
        <v>113.66633907106885</v>
      </c>
      <c r="H125" s="19">
        <f t="shared" si="9"/>
        <v>681.998034426413</v>
      </c>
    </row>
    <row r="126" spans="1:8" ht="28.5" customHeight="1">
      <c r="A126" s="31" t="s">
        <v>118</v>
      </c>
      <c r="B126" s="2">
        <f>ЕСН!D126</f>
        <v>34.3256576911024</v>
      </c>
      <c r="C126" s="1"/>
      <c r="D126" s="1"/>
      <c r="E126" s="2">
        <f>'расч.накл'!D126</f>
        <v>49.3002917683268</v>
      </c>
      <c r="F126" s="2">
        <f t="shared" si="7"/>
        <v>83.6259494594292</v>
      </c>
      <c r="G126" s="2">
        <f t="shared" si="8"/>
        <v>16.72518989188584</v>
      </c>
      <c r="H126" s="19">
        <f t="shared" si="9"/>
        <v>100.35113935131503</v>
      </c>
    </row>
    <row r="127" spans="1:8" ht="15" customHeight="1">
      <c r="A127" s="31" t="s">
        <v>119</v>
      </c>
      <c r="B127" s="2">
        <f>ЕСН!D127</f>
        <v>102.75480053161722</v>
      </c>
      <c r="C127" s="1"/>
      <c r="D127" s="1"/>
      <c r="E127" s="2">
        <f>'расч.накл'!D127</f>
        <v>147.58177956537958</v>
      </c>
      <c r="F127" s="2">
        <f t="shared" si="7"/>
        <v>250.33658009699678</v>
      </c>
      <c r="G127" s="2">
        <f t="shared" si="8"/>
        <v>50.06731601939936</v>
      </c>
      <c r="H127" s="19">
        <f t="shared" si="9"/>
        <v>300.40389611639614</v>
      </c>
    </row>
    <row r="128" spans="1:8" ht="18" customHeight="1">
      <c r="A128" s="31" t="s">
        <v>120</v>
      </c>
      <c r="B128" s="2">
        <f>ЕСН!D128</f>
        <v>171.07285710128707</v>
      </c>
      <c r="C128" s="1"/>
      <c r="D128" s="1"/>
      <c r="E128" s="2">
        <f>'расч.накл'!D128</f>
        <v>245.70371949263196</v>
      </c>
      <c r="F128" s="2">
        <f t="shared" si="7"/>
        <v>416.776576593919</v>
      </c>
      <c r="G128" s="2">
        <f t="shared" si="8"/>
        <v>83.35531531878381</v>
      </c>
      <c r="H128" s="19">
        <f t="shared" si="9"/>
        <v>500.1318919127028</v>
      </c>
    </row>
    <row r="129" spans="1:8" ht="16.5" customHeight="1">
      <c r="A129" s="31" t="s">
        <v>86</v>
      </c>
      <c r="B129" s="2">
        <f>ЕСН!D129</f>
        <v>0</v>
      </c>
      <c r="C129" s="1"/>
      <c r="D129" s="1"/>
      <c r="E129" s="2">
        <f>'расч.накл'!D129</f>
        <v>0</v>
      </c>
      <c r="F129" s="2">
        <f t="shared" si="7"/>
        <v>0</v>
      </c>
      <c r="G129" s="2">
        <f t="shared" si="8"/>
        <v>0</v>
      </c>
      <c r="H129" s="19">
        <f t="shared" si="9"/>
        <v>0</v>
      </c>
    </row>
    <row r="130" spans="1:8" ht="16.5" customHeight="1">
      <c r="A130" s="140" t="s">
        <v>579</v>
      </c>
      <c r="B130" s="2">
        <f>ЕСН!D130</f>
        <v>34.15902828483492</v>
      </c>
      <c r="C130" s="1"/>
      <c r="D130" s="1"/>
      <c r="E130" s="2">
        <f>'расч.накл'!D130</f>
        <v>49.06096996362619</v>
      </c>
      <c r="F130" s="2">
        <f t="shared" si="7"/>
        <v>83.21999824846111</v>
      </c>
      <c r="G130" s="2">
        <f t="shared" si="8"/>
        <v>16.643999649692223</v>
      </c>
      <c r="H130" s="19">
        <f t="shared" si="9"/>
        <v>99.86399789815333</v>
      </c>
    </row>
    <row r="131" spans="1:8" ht="16.5" customHeight="1">
      <c r="A131" s="140" t="s">
        <v>581</v>
      </c>
      <c r="B131" s="2">
        <f>ЕСН!D131</f>
        <v>102.47708485450474</v>
      </c>
      <c r="C131" s="1"/>
      <c r="D131" s="1"/>
      <c r="E131" s="2">
        <f>'расч.накл'!D131</f>
        <v>147.18290989087856</v>
      </c>
      <c r="F131" s="2">
        <f t="shared" si="7"/>
        <v>249.6599947453833</v>
      </c>
      <c r="G131" s="2">
        <f t="shared" si="8"/>
        <v>49.931998949076664</v>
      </c>
      <c r="H131" s="19">
        <f t="shared" si="9"/>
        <v>299.59199369446</v>
      </c>
    </row>
    <row r="132" spans="1:8" ht="16.5" customHeight="1">
      <c r="A132" s="140" t="s">
        <v>582</v>
      </c>
      <c r="B132" s="2">
        <f>ЕСН!D132</f>
        <v>342.14571420257414</v>
      </c>
      <c r="C132" s="1"/>
      <c r="D132" s="1"/>
      <c r="E132" s="2">
        <f>'расч.накл'!D132</f>
        <v>491.4074389852639</v>
      </c>
      <c r="F132" s="2">
        <f t="shared" si="7"/>
        <v>833.553153187838</v>
      </c>
      <c r="G132" s="2">
        <f t="shared" si="8"/>
        <v>166.71063063756762</v>
      </c>
      <c r="H132" s="19">
        <f t="shared" si="9"/>
        <v>1000.2637838254057</v>
      </c>
    </row>
    <row r="133" spans="1:8" ht="16.5" customHeight="1">
      <c r="A133" s="3" t="s">
        <v>432</v>
      </c>
      <c r="B133" s="2">
        <f>ЕСН!D133</f>
        <v>159.40879866256296</v>
      </c>
      <c r="C133" s="1"/>
      <c r="D133" s="1"/>
      <c r="E133" s="2">
        <f>'расч.накл'!D133</f>
        <v>228.9511931635889</v>
      </c>
      <c r="F133" s="2">
        <f t="shared" si="7"/>
        <v>388.3599918261518</v>
      </c>
      <c r="G133" s="2">
        <f t="shared" si="8"/>
        <v>77.67199836523037</v>
      </c>
      <c r="H133" s="19">
        <f t="shared" si="9"/>
        <v>466.0319901913822</v>
      </c>
    </row>
    <row r="134" spans="1:8" ht="16.5" customHeight="1">
      <c r="A134" s="3" t="s">
        <v>430</v>
      </c>
      <c r="B134" s="2">
        <f>ЕСН!D134</f>
        <v>227.7268552322328</v>
      </c>
      <c r="C134" s="1"/>
      <c r="D134" s="1"/>
      <c r="E134" s="2">
        <f>'расч.накл'!D134</f>
        <v>327.0731330908413</v>
      </c>
      <c r="F134" s="2">
        <f t="shared" si="7"/>
        <v>554.7999883230741</v>
      </c>
      <c r="G134" s="2">
        <f t="shared" si="8"/>
        <v>110.95999766461483</v>
      </c>
      <c r="H134" s="19">
        <f t="shared" si="9"/>
        <v>665.7599859876889</v>
      </c>
    </row>
    <row r="135" spans="1:8" ht="16.5" customHeight="1">
      <c r="A135" s="3" t="s">
        <v>310</v>
      </c>
      <c r="B135" s="2">
        <f>ЕСН!D135</f>
        <v>71.65064469501958</v>
      </c>
      <c r="C135" s="1"/>
      <c r="D135" s="1"/>
      <c r="E135" s="2">
        <f>'расч.накл'!D135</f>
        <v>102.90837602126469</v>
      </c>
      <c r="F135" s="2">
        <f t="shared" si="7"/>
        <v>174.55902071628427</v>
      </c>
      <c r="G135" s="2">
        <f t="shared" si="8"/>
        <v>34.91180414325685</v>
      </c>
      <c r="H135" s="19">
        <f t="shared" si="9"/>
        <v>209.47082485954112</v>
      </c>
    </row>
    <row r="136" spans="1:8" ht="16.5" customHeight="1">
      <c r="A136" s="3" t="s">
        <v>311</v>
      </c>
      <c r="B136" s="2">
        <f>ЕСН!D136</f>
        <v>39.435626149972016</v>
      </c>
      <c r="C136" s="1"/>
      <c r="D136" s="1"/>
      <c r="E136" s="2">
        <f>'расч.накл'!D136</f>
        <v>56.63949377914568</v>
      </c>
      <c r="F136" s="2">
        <f t="shared" si="7"/>
        <v>96.0751199291177</v>
      </c>
      <c r="G136" s="2">
        <f t="shared" si="8"/>
        <v>19.215023985823542</v>
      </c>
      <c r="H136" s="19">
        <f t="shared" si="9"/>
        <v>115.29014391494124</v>
      </c>
    </row>
    <row r="137" spans="1:8" ht="16.5" customHeight="1">
      <c r="A137" s="3" t="s">
        <v>312</v>
      </c>
      <c r="B137" s="2">
        <f>ЕСН!D137</f>
        <v>138.8578385562395</v>
      </c>
      <c r="C137" s="1"/>
      <c r="D137" s="1"/>
      <c r="E137" s="2">
        <f>'расч.накл'!D137</f>
        <v>199.43483725051297</v>
      </c>
      <c r="F137" s="2">
        <f t="shared" si="7"/>
        <v>338.29267580675247</v>
      </c>
      <c r="G137" s="2">
        <f t="shared" si="8"/>
        <v>67.6585351613505</v>
      </c>
      <c r="H137" s="19">
        <f t="shared" si="9"/>
        <v>405.95121096810294</v>
      </c>
    </row>
    <row r="138" spans="1:8" ht="16.5" customHeight="1">
      <c r="A138" s="3" t="s">
        <v>339</v>
      </c>
      <c r="B138" s="2">
        <f>ЕСН!D138</f>
        <v>105.53195730274203</v>
      </c>
      <c r="C138" s="1"/>
      <c r="D138" s="1"/>
      <c r="E138" s="2">
        <f>'расч.накл'!D138</f>
        <v>151.57047631038986</v>
      </c>
      <c r="F138" s="2">
        <f t="shared" si="7"/>
        <v>257.1024336131319</v>
      </c>
      <c r="G138" s="2">
        <f t="shared" si="8"/>
        <v>51.42048672262638</v>
      </c>
      <c r="H138" s="19">
        <f t="shared" si="9"/>
        <v>308.5229203357583</v>
      </c>
    </row>
    <row r="139" spans="1:8" ht="16.5" customHeight="1">
      <c r="A139" s="3" t="s">
        <v>314</v>
      </c>
      <c r="B139" s="2">
        <f>ЕСН!D139</f>
        <v>17.107285710128707</v>
      </c>
      <c r="C139" s="1"/>
      <c r="D139" s="1"/>
      <c r="E139" s="2">
        <f>'расч.накл'!D139</f>
        <v>24.570371949263198</v>
      </c>
      <c r="F139" s="2">
        <f t="shared" si="7"/>
        <v>41.677657659391905</v>
      </c>
      <c r="G139" s="2">
        <f t="shared" si="8"/>
        <v>8.335531531878381</v>
      </c>
      <c r="H139" s="19">
        <f t="shared" si="9"/>
        <v>50.013189191270286</v>
      </c>
    </row>
    <row r="140" spans="1:8" ht="16.5" customHeight="1">
      <c r="A140" s="3" t="s">
        <v>315</v>
      </c>
      <c r="B140" s="2">
        <f>ЕСН!D140</f>
        <v>27.327222627867933</v>
      </c>
      <c r="C140" s="1"/>
      <c r="D140" s="1"/>
      <c r="E140" s="2">
        <f>'расч.накл'!D140</f>
        <v>39.24877597090095</v>
      </c>
      <c r="F140" s="2">
        <f t="shared" si="7"/>
        <v>66.57599859876888</v>
      </c>
      <c r="G140" s="2">
        <f t="shared" si="8"/>
        <v>13.315199719753776</v>
      </c>
      <c r="H140" s="19">
        <f t="shared" si="9"/>
        <v>79.89119831852265</v>
      </c>
    </row>
    <row r="141" spans="1:8" ht="30.75" customHeight="1">
      <c r="A141" s="3" t="s">
        <v>341</v>
      </c>
      <c r="B141" s="2">
        <f>ЕСН!D141</f>
        <v>138.8578385562395</v>
      </c>
      <c r="C141" s="1"/>
      <c r="D141" s="1"/>
      <c r="E141" s="2">
        <f>'расч.накл'!D141</f>
        <v>199.43483725051297</v>
      </c>
      <c r="F141" s="2">
        <f t="shared" si="7"/>
        <v>338.29267580675247</v>
      </c>
      <c r="G141" s="2">
        <f t="shared" si="8"/>
        <v>67.6585351613505</v>
      </c>
      <c r="H141" s="19">
        <f t="shared" si="9"/>
        <v>405.95121096810294</v>
      </c>
    </row>
    <row r="142" spans="1:8" ht="32.25" customHeight="1">
      <c r="A142" s="3" t="s">
        <v>340</v>
      </c>
      <c r="B142" s="2">
        <f>ЕСН!D142</f>
        <v>277.715677112479</v>
      </c>
      <c r="C142" s="1"/>
      <c r="D142" s="1"/>
      <c r="E142" s="2">
        <f>'расч.накл'!D142</f>
        <v>398.86967450102594</v>
      </c>
      <c r="F142" s="2">
        <f t="shared" si="7"/>
        <v>676.5853516135049</v>
      </c>
      <c r="G142" s="2">
        <f t="shared" si="8"/>
        <v>135.317070322701</v>
      </c>
      <c r="H142" s="19">
        <f t="shared" si="9"/>
        <v>811.9024219362059</v>
      </c>
    </row>
    <row r="143" spans="1:8" ht="16.5" customHeight="1">
      <c r="A143" s="3" t="s">
        <v>336</v>
      </c>
      <c r="B143" s="2">
        <f>ЕСН!D143</f>
        <v>138.8578385562395</v>
      </c>
      <c r="C143" s="1"/>
      <c r="D143" s="1"/>
      <c r="E143" s="2">
        <f>'расч.накл'!D143</f>
        <v>199.43483725051297</v>
      </c>
      <c r="F143" s="2">
        <f t="shared" si="7"/>
        <v>338.29267580675247</v>
      </c>
      <c r="G143" s="2">
        <f t="shared" si="8"/>
        <v>67.6585351613505</v>
      </c>
      <c r="H143" s="19">
        <f t="shared" si="9"/>
        <v>405.95121096810294</v>
      </c>
    </row>
    <row r="144" spans="1:8" ht="36" customHeight="1">
      <c r="A144" s="3" t="s">
        <v>337</v>
      </c>
      <c r="B144" s="2">
        <f>ЕСН!D144</f>
        <v>138.8578385562395</v>
      </c>
      <c r="C144" s="1"/>
      <c r="D144" s="1"/>
      <c r="E144" s="2">
        <f>'расч.накл'!D144</f>
        <v>199.43483725051297</v>
      </c>
      <c r="F144" s="2">
        <f t="shared" si="7"/>
        <v>338.29267580675247</v>
      </c>
      <c r="G144" s="2">
        <f t="shared" si="8"/>
        <v>67.6585351613505</v>
      </c>
      <c r="H144" s="19">
        <f t="shared" si="9"/>
        <v>405.95121096810294</v>
      </c>
    </row>
    <row r="145" spans="1:8" ht="15.75" customHeight="1">
      <c r="A145" s="31" t="s">
        <v>121</v>
      </c>
      <c r="B145" s="2">
        <f>ЕСН!D145</f>
        <v>51.321857130386114</v>
      </c>
      <c r="C145" s="1"/>
      <c r="D145" s="1"/>
      <c r="E145" s="2">
        <f>'расч.накл'!D145</f>
        <v>73.71111584778959</v>
      </c>
      <c r="F145" s="2">
        <f t="shared" si="7"/>
        <v>125.0329729781757</v>
      </c>
      <c r="G145" s="2">
        <f t="shared" si="8"/>
        <v>25.006594595635143</v>
      </c>
      <c r="H145" s="19">
        <f t="shared" si="9"/>
        <v>150.03956757381084</v>
      </c>
    </row>
    <row r="146" spans="1:8" ht="31.5" customHeight="1">
      <c r="A146" s="162" t="s">
        <v>122</v>
      </c>
      <c r="B146" s="164"/>
      <c r="C146" s="164"/>
      <c r="D146" s="164"/>
      <c r="E146" s="164"/>
      <c r="F146" s="164"/>
      <c r="G146" s="164"/>
      <c r="H146" s="166"/>
    </row>
    <row r="147" spans="1:8" ht="17.25" customHeight="1">
      <c r="A147" s="32" t="s">
        <v>123</v>
      </c>
      <c r="B147" s="2">
        <f>ЕСН!D147</f>
        <v>183.29234689423612</v>
      </c>
      <c r="C147" s="1"/>
      <c r="D147" s="1"/>
      <c r="E147" s="2">
        <f>'расч.накл'!D147</f>
        <v>263.2539851706771</v>
      </c>
      <c r="F147" s="2">
        <f aca="true" t="shared" si="10" ref="F147:F164">B147+C147+D147+E147</f>
        <v>446.5463320649132</v>
      </c>
      <c r="G147" s="2">
        <f aca="true" t="shared" si="11" ref="G147:G164">F147*0.2</f>
        <v>89.30926641298265</v>
      </c>
      <c r="H147" s="19">
        <f aca="true" t="shared" si="12" ref="H147:H164">F147+G147</f>
        <v>535.8555984778959</v>
      </c>
    </row>
    <row r="148" spans="1:8" ht="33" customHeight="1">
      <c r="A148" s="32" t="s">
        <v>124</v>
      </c>
      <c r="B148" s="2">
        <f>ЕСН!D148</f>
        <v>87.2027226133184</v>
      </c>
      <c r="C148" s="1"/>
      <c r="D148" s="1"/>
      <c r="E148" s="2">
        <f>'расч.накл'!D148</f>
        <v>125.24507779332212</v>
      </c>
      <c r="F148" s="2">
        <f t="shared" si="10"/>
        <v>212.4478004066405</v>
      </c>
      <c r="G148" s="2">
        <f t="shared" si="11"/>
        <v>42.48956008132811</v>
      </c>
      <c r="H148" s="19">
        <f t="shared" si="12"/>
        <v>254.93736048796862</v>
      </c>
    </row>
    <row r="149" spans="1:8" ht="17.25" customHeight="1">
      <c r="A149" s="32" t="s">
        <v>125</v>
      </c>
      <c r="B149" s="2">
        <f>ЕСН!D149</f>
        <v>411.0192021264689</v>
      </c>
      <c r="C149" s="1"/>
      <c r="D149" s="1"/>
      <c r="E149" s="2">
        <f>'расч.накл'!D149</f>
        <v>590.3271182615183</v>
      </c>
      <c r="F149" s="2">
        <f t="shared" si="10"/>
        <v>1001.3463203879871</v>
      </c>
      <c r="G149" s="2">
        <f t="shared" si="11"/>
        <v>200.26926407759743</v>
      </c>
      <c r="H149" s="19">
        <f t="shared" si="12"/>
        <v>1201.6155844655846</v>
      </c>
    </row>
    <row r="150" spans="1:8" ht="18.75" customHeight="1">
      <c r="A150" s="32" t="s">
        <v>126</v>
      </c>
      <c r="B150" s="2">
        <f>ЕСН!D150</f>
        <v>548.2107466200335</v>
      </c>
      <c r="C150" s="1"/>
      <c r="D150" s="1"/>
      <c r="E150" s="2">
        <f>'расч.накл'!D150</f>
        <v>787.3687374650252</v>
      </c>
      <c r="F150" s="2">
        <f t="shared" si="10"/>
        <v>1335.5794840850588</v>
      </c>
      <c r="G150" s="2">
        <f t="shared" si="11"/>
        <v>267.1158968170118</v>
      </c>
      <c r="H150" s="19">
        <f t="shared" si="12"/>
        <v>1602.6953809020706</v>
      </c>
    </row>
    <row r="151" spans="1:8" ht="36" customHeight="1">
      <c r="A151" s="32" t="s">
        <v>127</v>
      </c>
      <c r="B151" s="2">
        <f>ЕСН!D151</f>
        <v>95.53419292669277</v>
      </c>
      <c r="C151" s="1"/>
      <c r="D151" s="1"/>
      <c r="E151" s="2">
        <f>'расч.накл'!D151</f>
        <v>137.21116802835292</v>
      </c>
      <c r="F151" s="2">
        <f t="shared" si="10"/>
        <v>232.74536095504567</v>
      </c>
      <c r="G151" s="2">
        <f t="shared" si="11"/>
        <v>46.54907219100914</v>
      </c>
      <c r="H151" s="19">
        <f t="shared" si="12"/>
        <v>279.2944331460548</v>
      </c>
    </row>
    <row r="152" spans="1:8" ht="33.75" customHeight="1">
      <c r="A152" s="32" t="s">
        <v>224</v>
      </c>
      <c r="B152" s="2">
        <f>ЕСН!D152</f>
        <v>74.98323282036932</v>
      </c>
      <c r="C152" s="1"/>
      <c r="D152" s="1"/>
      <c r="E152" s="2">
        <f>'расч.накл'!D152</f>
        <v>107.694812115277</v>
      </c>
      <c r="F152" s="2">
        <f t="shared" si="10"/>
        <v>182.6780449356463</v>
      </c>
      <c r="G152" s="2">
        <f t="shared" si="11"/>
        <v>36.535608987129265</v>
      </c>
      <c r="H152" s="19">
        <f t="shared" si="12"/>
        <v>219.21365392277556</v>
      </c>
    </row>
    <row r="153" spans="1:8" ht="33" customHeight="1">
      <c r="A153" s="32" t="s">
        <v>128</v>
      </c>
      <c r="B153" s="2">
        <f>ЕСН!D153</f>
        <v>95.53419292669277</v>
      </c>
      <c r="C153" s="1"/>
      <c r="D153" s="1"/>
      <c r="E153" s="2">
        <f>'расч.накл'!D153</f>
        <v>137.21116802835292</v>
      </c>
      <c r="F153" s="2">
        <f t="shared" si="10"/>
        <v>232.74536095504567</v>
      </c>
      <c r="G153" s="2">
        <f t="shared" si="11"/>
        <v>46.54907219100914</v>
      </c>
      <c r="H153" s="19">
        <f t="shared" si="12"/>
        <v>279.2944331460548</v>
      </c>
    </row>
    <row r="154" spans="1:8" ht="30.75">
      <c r="A154" s="32" t="s">
        <v>129</v>
      </c>
      <c r="B154" s="2">
        <f>ЕСН!D154</f>
        <v>74.98323282036932</v>
      </c>
      <c r="C154" s="1"/>
      <c r="D154" s="1"/>
      <c r="E154" s="2">
        <f>'расч.накл'!D154</f>
        <v>107.694812115277</v>
      </c>
      <c r="F154" s="2">
        <f t="shared" si="10"/>
        <v>182.6780449356463</v>
      </c>
      <c r="G154" s="2">
        <f t="shared" si="11"/>
        <v>36.535608987129265</v>
      </c>
      <c r="H154" s="19">
        <f t="shared" si="12"/>
        <v>219.21365392277556</v>
      </c>
    </row>
    <row r="155" spans="1:8" ht="17.25" customHeight="1">
      <c r="A155" s="32" t="s">
        <v>130</v>
      </c>
      <c r="B155" s="2">
        <f>ЕСН!D155</f>
        <v>111.08627084499159</v>
      </c>
      <c r="C155" s="1"/>
      <c r="D155" s="1"/>
      <c r="E155" s="2">
        <f>'расч.накл'!D155</f>
        <v>159.54786980041035</v>
      </c>
      <c r="F155" s="2">
        <f t="shared" si="10"/>
        <v>270.63414064540194</v>
      </c>
      <c r="G155" s="2">
        <f t="shared" si="11"/>
        <v>54.126828129080394</v>
      </c>
      <c r="H155" s="19">
        <f t="shared" si="12"/>
        <v>324.7609687744823</v>
      </c>
    </row>
    <row r="156" spans="1:8" ht="15.75" customHeight="1">
      <c r="A156" s="32" t="s">
        <v>131</v>
      </c>
      <c r="B156" s="2">
        <f>ЕСН!D156</f>
        <v>233.83660012870735</v>
      </c>
      <c r="C156" s="1"/>
      <c r="D156" s="1"/>
      <c r="E156" s="2">
        <f>'расч.накл'!D156</f>
        <v>335.8482659298639</v>
      </c>
      <c r="F156" s="2">
        <f t="shared" si="10"/>
        <v>569.6848660585713</v>
      </c>
      <c r="G156" s="2">
        <f t="shared" si="11"/>
        <v>113.93697321171426</v>
      </c>
      <c r="H156" s="19">
        <f t="shared" si="12"/>
        <v>683.6218392702856</v>
      </c>
    </row>
    <row r="157" spans="1:8" ht="35.25" customHeight="1">
      <c r="A157" s="32" t="s">
        <v>351</v>
      </c>
      <c r="B157" s="2">
        <f>ЕСН!D157</f>
        <v>104.97652594851706</v>
      </c>
      <c r="C157" s="1"/>
      <c r="D157" s="1"/>
      <c r="E157" s="2">
        <f>'расч.накл'!D157</f>
        <v>150.7727369613878</v>
      </c>
      <c r="F157" s="2">
        <f t="shared" si="10"/>
        <v>255.74926290990487</v>
      </c>
      <c r="G157" s="2">
        <f t="shared" si="11"/>
        <v>51.14985258198098</v>
      </c>
      <c r="H157" s="19">
        <f t="shared" si="12"/>
        <v>306.8991154918858</v>
      </c>
    </row>
    <row r="158" spans="1:8" ht="18" customHeight="1">
      <c r="A158" s="32" t="s">
        <v>133</v>
      </c>
      <c r="B158" s="2">
        <f>ЕСН!D158</f>
        <v>175.51630793508673</v>
      </c>
      <c r="C158" s="1"/>
      <c r="D158" s="1"/>
      <c r="E158" s="2">
        <f>'расч.накл'!D158</f>
        <v>252.0856342846484</v>
      </c>
      <c r="F158" s="2">
        <f t="shared" si="10"/>
        <v>427.6019422197351</v>
      </c>
      <c r="G158" s="2">
        <f t="shared" si="11"/>
        <v>85.52038844394703</v>
      </c>
      <c r="H158" s="19">
        <f t="shared" si="12"/>
        <v>513.1223306636822</v>
      </c>
    </row>
    <row r="159" spans="1:8" ht="15.75" customHeight="1">
      <c r="A159" s="32" t="s">
        <v>134</v>
      </c>
      <c r="B159" s="2">
        <f>ЕСН!D159</f>
        <v>78.87125229994403</v>
      </c>
      <c r="C159" s="1"/>
      <c r="D159" s="1"/>
      <c r="E159" s="2">
        <f>'расч.накл'!D159</f>
        <v>113.27898755829136</v>
      </c>
      <c r="F159" s="2">
        <f t="shared" si="10"/>
        <v>192.1502398582354</v>
      </c>
      <c r="G159" s="2">
        <f t="shared" si="11"/>
        <v>38.430047971647085</v>
      </c>
      <c r="H159" s="19">
        <f t="shared" si="12"/>
        <v>230.58028782988248</v>
      </c>
    </row>
    <row r="160" spans="1:8" ht="36" customHeight="1">
      <c r="A160" s="32" t="s">
        <v>135</v>
      </c>
      <c r="B160" s="2">
        <f>ЕСН!D160</f>
        <v>233.83660012870735</v>
      </c>
      <c r="C160" s="1"/>
      <c r="D160" s="1"/>
      <c r="E160" s="2">
        <f>'расч.накл'!D160</f>
        <v>335.8482659298639</v>
      </c>
      <c r="F160" s="2">
        <f t="shared" si="10"/>
        <v>569.6848660585713</v>
      </c>
      <c r="G160" s="2">
        <f t="shared" si="11"/>
        <v>113.93697321171426</v>
      </c>
      <c r="H160" s="19">
        <f t="shared" si="12"/>
        <v>683.6218392702856</v>
      </c>
    </row>
    <row r="161" spans="1:8" ht="30.75">
      <c r="A161" s="32" t="s">
        <v>136</v>
      </c>
      <c r="B161" s="2">
        <f>ЕСН!D161</f>
        <v>144.4121520984891</v>
      </c>
      <c r="C161" s="1"/>
      <c r="D161" s="1"/>
      <c r="E161" s="2">
        <f>'расч.накл'!D161</f>
        <v>207.4122307405335</v>
      </c>
      <c r="F161" s="2">
        <f t="shared" si="10"/>
        <v>351.8243828390226</v>
      </c>
      <c r="G161" s="2">
        <f t="shared" si="11"/>
        <v>70.36487656780452</v>
      </c>
      <c r="H161" s="19">
        <f t="shared" si="12"/>
        <v>422.1892594068271</v>
      </c>
    </row>
    <row r="162" spans="1:8" ht="15">
      <c r="A162" s="32" t="s">
        <v>435</v>
      </c>
      <c r="B162" s="2">
        <f>ЕСН!D162</f>
        <v>222.17254168998318</v>
      </c>
      <c r="C162" s="1">
        <v>380</v>
      </c>
      <c r="D162" s="1"/>
      <c r="E162" s="2">
        <f>'расч.накл'!D162</f>
        <v>319.0957396008207</v>
      </c>
      <c r="F162" s="2">
        <f t="shared" si="10"/>
        <v>921.2682812908039</v>
      </c>
      <c r="G162" s="2">
        <f t="shared" si="11"/>
        <v>184.2536562581608</v>
      </c>
      <c r="H162" s="19">
        <f t="shared" si="12"/>
        <v>1105.5219375489646</v>
      </c>
    </row>
    <row r="163" spans="1:8" ht="30.75">
      <c r="A163" s="32" t="s">
        <v>434</v>
      </c>
      <c r="B163" s="2">
        <f>ЕСН!D163</f>
        <v>106.64282001119193</v>
      </c>
      <c r="C163" s="1">
        <v>140</v>
      </c>
      <c r="D163" s="1"/>
      <c r="E163" s="2">
        <f>'расч.накл'!D163</f>
        <v>153.16595500839395</v>
      </c>
      <c r="F163" s="2">
        <f t="shared" si="10"/>
        <v>399.8087750195859</v>
      </c>
      <c r="G163" s="2">
        <f t="shared" si="11"/>
        <v>79.96175500391718</v>
      </c>
      <c r="H163" s="19">
        <f t="shared" si="12"/>
        <v>479.77053002350306</v>
      </c>
    </row>
    <row r="164" spans="1:8" ht="16.5" customHeight="1">
      <c r="A164" s="32" t="s">
        <v>137</v>
      </c>
      <c r="B164" s="2">
        <f>ЕСН!D164</f>
        <v>137.1915444935646</v>
      </c>
      <c r="C164" s="1"/>
      <c r="D164" s="1"/>
      <c r="E164" s="2">
        <f>'расч.накл'!D164</f>
        <v>197.0416192035068</v>
      </c>
      <c r="F164" s="2">
        <f t="shared" si="10"/>
        <v>334.2331636970714</v>
      </c>
      <c r="G164" s="2">
        <f t="shared" si="11"/>
        <v>66.84663273941429</v>
      </c>
      <c r="H164" s="19">
        <f t="shared" si="12"/>
        <v>401.0797964364857</v>
      </c>
    </row>
    <row r="165" spans="1:8" ht="15">
      <c r="A165" s="162" t="s">
        <v>144</v>
      </c>
      <c r="B165" s="164"/>
      <c r="C165" s="164"/>
      <c r="D165" s="164"/>
      <c r="E165" s="164"/>
      <c r="F165" s="164"/>
      <c r="G165" s="164"/>
      <c r="H165" s="166"/>
    </row>
    <row r="166" spans="1:8" ht="15">
      <c r="A166" s="66" t="s">
        <v>331</v>
      </c>
      <c r="B166" s="146">
        <f>ЕСН!D166</f>
        <v>6.942891927811974</v>
      </c>
      <c r="C166" s="147"/>
      <c r="D166" s="147"/>
      <c r="E166" s="146">
        <f>'расч.накл'!D166</f>
        <v>9.971741862525647</v>
      </c>
      <c r="F166" s="146">
        <f>B166+E166</f>
        <v>16.91463379033762</v>
      </c>
      <c r="G166" s="146">
        <f>F166*0.2</f>
        <v>3.3829267580675246</v>
      </c>
      <c r="H166" s="148">
        <f>F166+G166</f>
        <v>20.297560548405144</v>
      </c>
    </row>
    <row r="167" spans="1:8" ht="33" customHeight="1">
      <c r="A167" s="32" t="s">
        <v>408</v>
      </c>
      <c r="B167" s="2">
        <f>ЕСН!D167</f>
        <v>34.15902828483492</v>
      </c>
      <c r="C167" s="1"/>
      <c r="D167" s="1"/>
      <c r="E167" s="2">
        <f>'расч.накл'!D167</f>
        <v>49.06096996362619</v>
      </c>
      <c r="F167" s="2">
        <f>B167+C167+D167+E167</f>
        <v>83.21999824846111</v>
      </c>
      <c r="G167" s="2">
        <f>F167*0.2</f>
        <v>16.643999649692223</v>
      </c>
      <c r="H167" s="19">
        <f>F167+G167</f>
        <v>99.86399789815333</v>
      </c>
    </row>
    <row r="168" spans="1:8" ht="24" customHeight="1">
      <c r="A168" s="162" t="s">
        <v>591</v>
      </c>
      <c r="B168" s="164"/>
      <c r="C168" s="164"/>
      <c r="D168" s="164"/>
      <c r="E168" s="164"/>
      <c r="F168" s="164"/>
      <c r="G168" s="164"/>
      <c r="H168" s="166"/>
    </row>
    <row r="169" spans="1:8" ht="36.75" customHeight="1">
      <c r="A169" s="31" t="s">
        <v>237</v>
      </c>
      <c r="B169" s="2">
        <f>ЕСН!D169</f>
        <v>3.332588125349748</v>
      </c>
      <c r="C169" s="142"/>
      <c r="D169" s="1"/>
      <c r="E169" s="2">
        <f>'расч.накл'!D169</f>
        <v>4.786436094012311</v>
      </c>
      <c r="F169" s="2">
        <f aca="true" t="shared" si="13" ref="F169:F224">B169+C169+D169+E169</f>
        <v>8.119024219362059</v>
      </c>
      <c r="G169" s="2">
        <f aca="true" t="shared" si="14" ref="G169:G224">F169*0.2</f>
        <v>1.6238048438724118</v>
      </c>
      <c r="H169" s="19">
        <f aca="true" t="shared" si="15" ref="H169:H224">F169+G169</f>
        <v>9.74282906323447</v>
      </c>
    </row>
    <row r="170" spans="1:8" ht="21.75" customHeight="1">
      <c r="A170" s="31" t="s">
        <v>170</v>
      </c>
      <c r="B170" s="2">
        <f>ЕСН!D170</f>
        <v>2.77715677112479</v>
      </c>
      <c r="C170" s="1"/>
      <c r="D170" s="1"/>
      <c r="E170" s="2">
        <f>'расч.накл'!D170</f>
        <v>3.9886967450102593</v>
      </c>
      <c r="F170" s="2">
        <f t="shared" si="13"/>
        <v>6.765853516135049</v>
      </c>
      <c r="G170" s="2">
        <f t="shared" si="14"/>
        <v>1.35317070322701</v>
      </c>
      <c r="H170" s="19">
        <f t="shared" si="15"/>
        <v>8.119024219362059</v>
      </c>
    </row>
    <row r="171" spans="1:8" ht="21.75" customHeight="1">
      <c r="A171" s="31" t="s">
        <v>332</v>
      </c>
      <c r="B171" s="2">
        <f>ЕСН!D171</f>
        <v>855.0865698293228</v>
      </c>
      <c r="C171" s="1"/>
      <c r="D171" s="1"/>
      <c r="E171" s="2">
        <f>'расч.накл'!D171</f>
        <v>1228.1197277886588</v>
      </c>
      <c r="F171" s="2">
        <f t="shared" si="13"/>
        <v>2083.2062976179814</v>
      </c>
      <c r="G171" s="2">
        <f t="shared" si="14"/>
        <v>416.6412595235963</v>
      </c>
      <c r="H171" s="19">
        <f t="shared" si="15"/>
        <v>2499.8475571415775</v>
      </c>
    </row>
    <row r="172" spans="1:8" ht="21.75" customHeight="1">
      <c r="A172" s="31" t="s">
        <v>333</v>
      </c>
      <c r="B172" s="2">
        <f>ЕСН!D172</f>
        <v>615.6956561583659</v>
      </c>
      <c r="C172" s="1"/>
      <c r="D172" s="1"/>
      <c r="E172" s="2">
        <f>'расч.накл'!D172</f>
        <v>884.2940683687744</v>
      </c>
      <c r="F172" s="2">
        <f t="shared" si="13"/>
        <v>1499.9897245271404</v>
      </c>
      <c r="G172" s="2">
        <f t="shared" si="14"/>
        <v>299.9979449054281</v>
      </c>
      <c r="H172" s="19">
        <f t="shared" si="15"/>
        <v>1799.9876694325685</v>
      </c>
    </row>
    <row r="173" spans="1:8" ht="21.75" customHeight="1">
      <c r="A173" s="31" t="s">
        <v>97</v>
      </c>
      <c r="B173" s="2">
        <f>ЕСН!D173</f>
        <v>0</v>
      </c>
      <c r="C173" s="1"/>
      <c r="D173" s="1"/>
      <c r="E173" s="2">
        <f>'расч.накл'!D173</f>
        <v>0</v>
      </c>
      <c r="F173" s="2">
        <f t="shared" si="13"/>
        <v>0</v>
      </c>
      <c r="G173" s="2">
        <f t="shared" si="14"/>
        <v>0</v>
      </c>
      <c r="H173" s="19">
        <f t="shared" si="15"/>
        <v>0</v>
      </c>
    </row>
    <row r="174" spans="1:8" ht="21.75" customHeight="1">
      <c r="A174" s="31" t="s">
        <v>583</v>
      </c>
      <c r="B174" s="2">
        <f>ЕСН!D174</f>
        <v>51.321857130386114</v>
      </c>
      <c r="C174" s="1"/>
      <c r="D174" s="1"/>
      <c r="E174" s="2">
        <f>'расч.накл'!D174</f>
        <v>73.71111584778959</v>
      </c>
      <c r="F174" s="2">
        <f t="shared" si="13"/>
        <v>125.0329729781757</v>
      </c>
      <c r="G174" s="2">
        <f t="shared" si="14"/>
        <v>25.006594595635143</v>
      </c>
      <c r="H174" s="19">
        <f t="shared" si="15"/>
        <v>150.03956757381084</v>
      </c>
    </row>
    <row r="175" spans="1:8" ht="21.75" customHeight="1">
      <c r="A175" s="31" t="s">
        <v>585</v>
      </c>
      <c r="B175" s="2">
        <f>ЕСН!D175</f>
        <v>85.48088541522104</v>
      </c>
      <c r="C175" s="1"/>
      <c r="D175" s="1"/>
      <c r="E175" s="2">
        <f>'расч.накл'!D175</f>
        <v>122.77208581141579</v>
      </c>
      <c r="F175" s="2">
        <f t="shared" si="13"/>
        <v>208.25297122663682</v>
      </c>
      <c r="G175" s="2">
        <f t="shared" si="14"/>
        <v>41.65059424532737</v>
      </c>
      <c r="H175" s="19">
        <f t="shared" si="15"/>
        <v>249.90356547196419</v>
      </c>
    </row>
    <row r="176" spans="1:8" ht="21.75" customHeight="1">
      <c r="A176" s="31" t="s">
        <v>369</v>
      </c>
      <c r="B176" s="2">
        <f>ЕСН!D176</f>
        <v>1.110862708449916</v>
      </c>
      <c r="C176" s="1"/>
      <c r="D176" s="1"/>
      <c r="E176" s="2">
        <f>'расч.накл'!D176</f>
        <v>1.5954786980041038</v>
      </c>
      <c r="F176" s="2">
        <f>B176+C176+D176+E176</f>
        <v>2.70634140645402</v>
      </c>
      <c r="G176" s="2">
        <f t="shared" si="14"/>
        <v>0.541268281290804</v>
      </c>
      <c r="H176" s="19">
        <f t="shared" si="15"/>
        <v>3.247609687744824</v>
      </c>
    </row>
    <row r="177" spans="1:8" ht="16.5" customHeight="1">
      <c r="A177" s="31" t="s">
        <v>171</v>
      </c>
      <c r="B177" s="2">
        <f>ЕСН!D177</f>
        <v>73.31693875769446</v>
      </c>
      <c r="C177" s="1"/>
      <c r="D177" s="1"/>
      <c r="E177" s="2">
        <f>'расч.накл'!D177</f>
        <v>105.30159406827084</v>
      </c>
      <c r="F177" s="2">
        <f t="shared" si="13"/>
        <v>178.6185328259653</v>
      </c>
      <c r="G177" s="2">
        <f t="shared" si="14"/>
        <v>35.72370656519306</v>
      </c>
      <c r="H177" s="19">
        <f t="shared" si="15"/>
        <v>214.34223939115836</v>
      </c>
    </row>
    <row r="178" spans="1:8" ht="30.75">
      <c r="A178" s="31" t="s">
        <v>172</v>
      </c>
      <c r="B178" s="2">
        <f>ЕСН!D178</f>
        <v>62.2083116731953</v>
      </c>
      <c r="C178" s="1"/>
      <c r="D178" s="1"/>
      <c r="E178" s="2">
        <f>'расч.накл'!D178</f>
        <v>89.34680708822981</v>
      </c>
      <c r="F178" s="2">
        <f t="shared" si="13"/>
        <v>151.5551187614251</v>
      </c>
      <c r="G178" s="2">
        <f t="shared" si="14"/>
        <v>30.31102375228502</v>
      </c>
      <c r="H178" s="19">
        <f t="shared" si="15"/>
        <v>181.86614251371012</v>
      </c>
    </row>
    <row r="179" spans="1:8" ht="30.75" customHeight="1">
      <c r="A179" s="31" t="s">
        <v>238</v>
      </c>
      <c r="B179" s="2">
        <f>ЕСН!D179</f>
        <v>6.109744896474538</v>
      </c>
      <c r="C179" s="1"/>
      <c r="D179" s="1"/>
      <c r="E179" s="2">
        <f>'расч.накл'!D179</f>
        <v>8.775132839022572</v>
      </c>
      <c r="F179" s="2">
        <f t="shared" si="13"/>
        <v>14.88487773549711</v>
      </c>
      <c r="G179" s="2">
        <f t="shared" si="14"/>
        <v>2.976975547099422</v>
      </c>
      <c r="H179" s="19">
        <f t="shared" si="15"/>
        <v>17.86185328259653</v>
      </c>
    </row>
    <row r="180" spans="1:8" ht="20.25" customHeight="1">
      <c r="A180" s="31" t="s">
        <v>148</v>
      </c>
      <c r="B180" s="2">
        <f>ЕСН!D180</f>
        <v>28.326999065472858</v>
      </c>
      <c r="C180" s="1"/>
      <c r="D180" s="1"/>
      <c r="E180" s="2">
        <f>'расч.накл'!D180</f>
        <v>40.684706799104646</v>
      </c>
      <c r="F180" s="2">
        <f t="shared" si="13"/>
        <v>69.01170586457751</v>
      </c>
      <c r="G180" s="2">
        <f t="shared" si="14"/>
        <v>13.802341172915503</v>
      </c>
      <c r="H180" s="19">
        <f t="shared" si="15"/>
        <v>82.81404703749301</v>
      </c>
    </row>
    <row r="181" spans="1:8" ht="17.25" customHeight="1">
      <c r="A181" s="31" t="s">
        <v>149</v>
      </c>
      <c r="B181" s="2">
        <f>ЕСН!D181</f>
        <v>17.218371980973696</v>
      </c>
      <c r="C181" s="1"/>
      <c r="D181" s="1"/>
      <c r="E181" s="2">
        <f>'расч.накл'!D181</f>
        <v>24.729919819063607</v>
      </c>
      <c r="F181" s="2">
        <f t="shared" si="13"/>
        <v>41.9482918000373</v>
      </c>
      <c r="G181" s="2">
        <f t="shared" si="14"/>
        <v>8.389658360007461</v>
      </c>
      <c r="H181" s="19">
        <f t="shared" si="15"/>
        <v>50.33795016004476</v>
      </c>
    </row>
    <row r="182" spans="1:8" ht="37.5" customHeight="1">
      <c r="A182" s="31" t="s">
        <v>355</v>
      </c>
      <c r="B182" s="2">
        <f>ЕСН!D182</f>
        <v>31.659587190822606</v>
      </c>
      <c r="C182" s="1"/>
      <c r="D182" s="1"/>
      <c r="E182" s="2">
        <f>'расч.накл'!D182</f>
        <v>45.471142893116955</v>
      </c>
      <c r="F182" s="2">
        <f>B182+C182+D182+E182</f>
        <v>77.13073008393957</v>
      </c>
      <c r="G182" s="2">
        <f t="shared" si="14"/>
        <v>15.426146016787914</v>
      </c>
      <c r="H182" s="19">
        <f t="shared" si="15"/>
        <v>92.55687610072748</v>
      </c>
    </row>
    <row r="183" spans="1:8" ht="34.5" customHeight="1">
      <c r="A183" s="31" t="s">
        <v>150</v>
      </c>
      <c r="B183" s="2">
        <f>ЕСН!D183</f>
        <v>38.602479118634584</v>
      </c>
      <c r="C183" s="1"/>
      <c r="D183" s="1"/>
      <c r="E183" s="2">
        <f>'расч.накл'!D183</f>
        <v>55.4428847556426</v>
      </c>
      <c r="F183" s="2">
        <f t="shared" si="13"/>
        <v>94.04536387427719</v>
      </c>
      <c r="G183" s="2">
        <f t="shared" si="14"/>
        <v>18.809072774855437</v>
      </c>
      <c r="H183" s="19">
        <f t="shared" si="15"/>
        <v>112.85443664913262</v>
      </c>
    </row>
    <row r="184" spans="1:8" ht="31.5" customHeight="1">
      <c r="A184" s="31" t="s">
        <v>152</v>
      </c>
      <c r="B184" s="2">
        <f>ЕСН!D184</f>
        <v>33.881312607722435</v>
      </c>
      <c r="C184" s="1"/>
      <c r="D184" s="1"/>
      <c r="E184" s="2">
        <f>'расч.накл'!D184</f>
        <v>48.66210028912516</v>
      </c>
      <c r="F184" s="2">
        <f t="shared" si="13"/>
        <v>82.5434128968476</v>
      </c>
      <c r="G184" s="2">
        <f t="shared" si="14"/>
        <v>16.50868257936952</v>
      </c>
      <c r="H184" s="19">
        <f t="shared" si="15"/>
        <v>99.05209547621712</v>
      </c>
    </row>
    <row r="185" spans="1:8" ht="30" customHeight="1">
      <c r="A185" s="31" t="s">
        <v>153</v>
      </c>
      <c r="B185" s="2">
        <f>ЕСН!D185</f>
        <v>8.80152</v>
      </c>
      <c r="C185" s="1"/>
      <c r="D185" s="1"/>
      <c r="E185" s="2">
        <f>'расч.накл'!D185</f>
        <v>12.641200000000001</v>
      </c>
      <c r="F185" s="2">
        <f t="shared" si="13"/>
        <v>21.44272</v>
      </c>
      <c r="G185" s="2">
        <f t="shared" si="14"/>
        <v>4.288544000000001</v>
      </c>
      <c r="H185" s="19">
        <f t="shared" si="15"/>
        <v>25.731264000000003</v>
      </c>
    </row>
    <row r="186" spans="1:8" ht="20.25" customHeight="1">
      <c r="A186" s="162" t="s">
        <v>592</v>
      </c>
      <c r="B186" s="164"/>
      <c r="C186" s="164"/>
      <c r="D186" s="164"/>
      <c r="E186" s="164"/>
      <c r="F186" s="164"/>
      <c r="G186" s="164"/>
      <c r="H186" s="166"/>
    </row>
    <row r="187" spans="1:8" ht="28.5" customHeight="1">
      <c r="A187" s="31" t="s">
        <v>287</v>
      </c>
      <c r="B187" s="2">
        <f>ЕСН!D187</f>
        <v>29.437861773922776</v>
      </c>
      <c r="C187" s="1"/>
      <c r="D187" s="1"/>
      <c r="E187" s="2">
        <f>'расч.накл'!D187</f>
        <v>42.280185497108754</v>
      </c>
      <c r="F187" s="2">
        <f t="shared" si="13"/>
        <v>71.71804727103154</v>
      </c>
      <c r="G187" s="2">
        <f t="shared" si="14"/>
        <v>14.343609454206309</v>
      </c>
      <c r="H187" s="19">
        <f t="shared" si="15"/>
        <v>86.06165672523784</v>
      </c>
    </row>
    <row r="188" spans="1:8" ht="23.25" customHeight="1">
      <c r="A188" s="31" t="s">
        <v>156</v>
      </c>
      <c r="B188" s="2">
        <f>ЕСН!D188</f>
        <v>16.662940626748743</v>
      </c>
      <c r="C188" s="1"/>
      <c r="D188" s="1"/>
      <c r="E188" s="2">
        <f>'расч.накл'!D188</f>
        <v>23.932180470061557</v>
      </c>
      <c r="F188" s="2">
        <f t="shared" si="13"/>
        <v>40.5951210968103</v>
      </c>
      <c r="G188" s="2">
        <f t="shared" si="14"/>
        <v>8.11902421936206</v>
      </c>
      <c r="H188" s="19">
        <f t="shared" si="15"/>
        <v>48.71414531617236</v>
      </c>
    </row>
    <row r="189" spans="1:8" ht="30.75">
      <c r="A189" s="31" t="s">
        <v>157</v>
      </c>
      <c r="B189" s="2">
        <f>ЕСН!D189</f>
        <v>29.437861773922776</v>
      </c>
      <c r="C189" s="1"/>
      <c r="D189" s="1"/>
      <c r="E189" s="2">
        <f>'расч.накл'!D189</f>
        <v>42.280185497108754</v>
      </c>
      <c r="F189" s="2">
        <f t="shared" si="13"/>
        <v>71.71804727103154</v>
      </c>
      <c r="G189" s="2">
        <f t="shared" si="14"/>
        <v>14.343609454206309</v>
      </c>
      <c r="H189" s="19">
        <f t="shared" si="15"/>
        <v>86.06165672523784</v>
      </c>
    </row>
    <row r="190" spans="1:8" ht="15">
      <c r="A190" s="31"/>
      <c r="B190" s="2"/>
      <c r="C190" s="1"/>
      <c r="D190" s="1"/>
      <c r="E190" s="2"/>
      <c r="F190" s="2"/>
      <c r="G190" s="2"/>
      <c r="H190" s="19"/>
    </row>
    <row r="191" spans="1:8" ht="23.25" customHeight="1">
      <c r="A191" s="31" t="s">
        <v>261</v>
      </c>
      <c r="B191" s="2">
        <f>ЕСН!D190</f>
        <v>17.218371980973696</v>
      </c>
      <c r="C191" s="1"/>
      <c r="D191" s="1"/>
      <c r="E191" s="2">
        <f>'расч.накл'!D190</f>
        <v>24.729919819063607</v>
      </c>
      <c r="F191" s="2">
        <f t="shared" si="13"/>
        <v>41.9482918000373</v>
      </c>
      <c r="G191" s="2">
        <f t="shared" si="14"/>
        <v>8.389658360007461</v>
      </c>
      <c r="H191" s="19">
        <f t="shared" si="15"/>
        <v>50.33795016004476</v>
      </c>
    </row>
    <row r="192" spans="1:8" ht="63.75" customHeight="1">
      <c r="A192" s="162" t="s">
        <v>593</v>
      </c>
      <c r="B192" s="164"/>
      <c r="C192" s="164"/>
      <c r="D192" s="164"/>
      <c r="E192" s="164"/>
      <c r="F192" s="164"/>
      <c r="G192" s="164"/>
      <c r="H192" s="166"/>
    </row>
    <row r="193" spans="1:8" ht="77.25">
      <c r="A193" s="31" t="s">
        <v>586</v>
      </c>
      <c r="B193" s="2">
        <f>ЕСН!D192</f>
        <v>111.08627084499159</v>
      </c>
      <c r="C193" s="1"/>
      <c r="D193" s="1"/>
      <c r="E193" s="136">
        <f>'расч.накл'!D192</f>
        <v>159.54786980041035</v>
      </c>
      <c r="F193" s="2">
        <f>B193+C193+D193+E193</f>
        <v>270.63414064540194</v>
      </c>
      <c r="G193" s="2">
        <f t="shared" si="14"/>
        <v>54.126828129080394</v>
      </c>
      <c r="H193" s="135">
        <f>F193+G193</f>
        <v>324.7609687744823</v>
      </c>
    </row>
    <row r="194" spans="1:8" ht="74.25" customHeight="1">
      <c r="A194" s="31" t="s">
        <v>587</v>
      </c>
      <c r="B194" s="2">
        <f>ЕСН!D193</f>
        <v>111.08627084499159</v>
      </c>
      <c r="C194" s="1"/>
      <c r="D194" s="1"/>
      <c r="E194" s="2">
        <f>'расч.накл'!D193</f>
        <v>159.54786980041035</v>
      </c>
      <c r="F194" s="2">
        <f t="shared" si="13"/>
        <v>270.63414064540194</v>
      </c>
      <c r="G194" s="2">
        <f t="shared" si="14"/>
        <v>54.126828129080394</v>
      </c>
      <c r="H194" s="19">
        <f t="shared" si="15"/>
        <v>324.7609687744823</v>
      </c>
    </row>
    <row r="195" spans="1:8" ht="79.5" customHeight="1">
      <c r="A195" s="31" t="s">
        <v>588</v>
      </c>
      <c r="B195" s="2">
        <f>ЕСН!D194</f>
        <v>34.99217531617235</v>
      </c>
      <c r="C195" s="1"/>
      <c r="D195" s="1"/>
      <c r="E195" s="2">
        <f>'расч.накл'!D194</f>
        <v>50.257578987129264</v>
      </c>
      <c r="F195" s="2">
        <f t="shared" si="13"/>
        <v>85.24975430330161</v>
      </c>
      <c r="G195" s="2">
        <f t="shared" si="14"/>
        <v>17.049950860660324</v>
      </c>
      <c r="H195" s="19">
        <f t="shared" si="15"/>
        <v>102.29970516396193</v>
      </c>
    </row>
    <row r="196" spans="1:8" ht="82.5" customHeight="1">
      <c r="A196" s="31" t="s">
        <v>589</v>
      </c>
      <c r="B196" s="2">
        <f>ЕСН!D195</f>
        <v>8.331470313374371</v>
      </c>
      <c r="C196" s="1"/>
      <c r="D196" s="1"/>
      <c r="E196" s="2">
        <f>'расч.накл'!D195</f>
        <v>11.966090235030778</v>
      </c>
      <c r="F196" s="2">
        <f t="shared" si="13"/>
        <v>20.29756054840515</v>
      </c>
      <c r="G196" s="2">
        <f t="shared" si="14"/>
        <v>4.05951210968103</v>
      </c>
      <c r="H196" s="19">
        <f t="shared" si="15"/>
        <v>24.35707265808618</v>
      </c>
    </row>
    <row r="197" spans="1:8" ht="66.75" customHeight="1">
      <c r="A197" s="31" t="s">
        <v>590</v>
      </c>
      <c r="B197" s="2">
        <f>ЕСН!D196</f>
        <v>27.771567711247897</v>
      </c>
      <c r="C197" s="1"/>
      <c r="D197" s="1"/>
      <c r="E197" s="2">
        <f>'расч.накл'!D196</f>
        <v>39.88696745010259</v>
      </c>
      <c r="F197" s="2">
        <f t="shared" si="13"/>
        <v>67.65853516135049</v>
      </c>
      <c r="G197" s="2">
        <f t="shared" si="14"/>
        <v>13.531707032270099</v>
      </c>
      <c r="H197" s="19">
        <f t="shared" si="15"/>
        <v>81.19024219362058</v>
      </c>
    </row>
    <row r="198" spans="1:8" ht="66.75" customHeight="1">
      <c r="A198" s="31" t="s">
        <v>734</v>
      </c>
      <c r="B198" s="2">
        <f>ЕСН!D197</f>
        <v>5.304345814213766</v>
      </c>
      <c r="C198" s="1"/>
      <c r="D198" s="1"/>
      <c r="E198" s="2">
        <f>'расч.накл'!D197</f>
        <v>0.40739983212087305</v>
      </c>
      <c r="F198" s="2">
        <f t="shared" si="13"/>
        <v>5.71174564633464</v>
      </c>
      <c r="G198" s="2">
        <f t="shared" si="14"/>
        <v>1.1423491292669279</v>
      </c>
      <c r="H198" s="19">
        <f t="shared" si="15"/>
        <v>6.854094775601568</v>
      </c>
    </row>
    <row r="199" spans="1:8" ht="108" customHeight="1">
      <c r="A199" s="31" t="s">
        <v>625</v>
      </c>
      <c r="B199" s="2">
        <f>ЕСН!D198</f>
        <v>22.92656135254617</v>
      </c>
      <c r="C199" s="1"/>
      <c r="D199" s="1"/>
      <c r="E199" s="2">
        <f>'расч.накл'!D198</f>
        <v>1.7608726077224401</v>
      </c>
      <c r="F199" s="2">
        <f t="shared" si="13"/>
        <v>24.68743396026861</v>
      </c>
      <c r="G199" s="2">
        <f t="shared" si="14"/>
        <v>4.937486792053722</v>
      </c>
      <c r="H199" s="19">
        <f t="shared" si="15"/>
        <v>29.624920752322332</v>
      </c>
    </row>
    <row r="200" spans="1:8" ht="77.25" customHeight="1">
      <c r="A200" s="31" t="s">
        <v>626</v>
      </c>
      <c r="B200" s="2">
        <f>ЕСН!D199</f>
        <v>111.08627084499159</v>
      </c>
      <c r="C200" s="1"/>
      <c r="D200" s="1"/>
      <c r="E200" s="2">
        <f>'расч.накл'!D199</f>
        <v>159.54786980041035</v>
      </c>
      <c r="F200" s="2">
        <f t="shared" si="13"/>
        <v>270.63414064540194</v>
      </c>
      <c r="G200" s="2">
        <f t="shared" si="14"/>
        <v>54.126828129080394</v>
      </c>
      <c r="H200" s="19">
        <f t="shared" si="15"/>
        <v>324.7609687744823</v>
      </c>
    </row>
    <row r="201" spans="1:8" ht="69" customHeight="1">
      <c r="A201" s="31" t="s">
        <v>671</v>
      </c>
      <c r="B201" s="2">
        <f>ЕСН!D200</f>
        <v>34.99217531617235</v>
      </c>
      <c r="C201" s="1"/>
      <c r="D201" s="1"/>
      <c r="E201" s="2">
        <f>'расч.накл'!D200</f>
        <v>50.257578987129264</v>
      </c>
      <c r="F201" s="2">
        <f t="shared" si="13"/>
        <v>85.24975430330161</v>
      </c>
      <c r="G201" s="2">
        <f t="shared" si="14"/>
        <v>17.049950860660324</v>
      </c>
      <c r="H201" s="19">
        <f t="shared" si="15"/>
        <v>102.29970516396193</v>
      </c>
    </row>
    <row r="202" spans="1:8" ht="69" customHeight="1">
      <c r="A202" s="31" t="s">
        <v>620</v>
      </c>
      <c r="B202" s="2">
        <f>ЕСН!D201</f>
        <v>25.549842294348068</v>
      </c>
      <c r="C202" s="1"/>
      <c r="D202" s="1"/>
      <c r="E202" s="2">
        <f>'расч.накл'!D201</f>
        <v>36.69601005409439</v>
      </c>
      <c r="F202" s="2">
        <f t="shared" si="13"/>
        <v>62.245852348442455</v>
      </c>
      <c r="G202" s="2">
        <f t="shared" si="14"/>
        <v>12.449170469688491</v>
      </c>
      <c r="H202" s="19">
        <f t="shared" si="15"/>
        <v>74.69502281813095</v>
      </c>
    </row>
    <row r="203" spans="1:8" ht="47.25" customHeight="1">
      <c r="A203" s="31" t="s">
        <v>627</v>
      </c>
      <c r="B203" s="2">
        <f>ЕСН!D202</f>
        <v>25.1610403463906</v>
      </c>
      <c r="C203" s="1"/>
      <c r="D203" s="1"/>
      <c r="E203" s="2">
        <f>'расч.накл'!D202</f>
        <v>1.9324915780637941</v>
      </c>
      <c r="F203" s="2">
        <f t="shared" si="13"/>
        <v>27.093531924454393</v>
      </c>
      <c r="G203" s="2">
        <f t="shared" si="14"/>
        <v>5.4187063848908785</v>
      </c>
      <c r="H203" s="19">
        <f t="shared" si="15"/>
        <v>32.51223830934527</v>
      </c>
    </row>
    <row r="204" spans="1:8" ht="66" customHeight="1">
      <c r="A204" s="31" t="s">
        <v>631</v>
      </c>
      <c r="B204" s="2">
        <f>ЕСН!D203</f>
        <v>33.159251847229996</v>
      </c>
      <c r="C204" s="1"/>
      <c r="D204" s="1"/>
      <c r="E204" s="2">
        <f>'расч.накл'!D203</f>
        <v>47.6250391354225</v>
      </c>
      <c r="F204" s="2">
        <f t="shared" si="13"/>
        <v>80.7842909826525</v>
      </c>
      <c r="G204" s="2">
        <f t="shared" si="14"/>
        <v>16.1568581965305</v>
      </c>
      <c r="H204" s="19">
        <f t="shared" si="15"/>
        <v>96.94114917918299</v>
      </c>
    </row>
    <row r="205" spans="1:8" ht="73.5" customHeight="1">
      <c r="A205" s="31" t="s">
        <v>632</v>
      </c>
      <c r="B205" s="2">
        <f>ЕСН!D204</f>
        <v>19.495640533296026</v>
      </c>
      <c r="C205" s="1"/>
      <c r="D205" s="1"/>
      <c r="E205" s="2">
        <f>'расч.накл'!D204</f>
        <v>28.00065114997202</v>
      </c>
      <c r="F205" s="2">
        <f t="shared" si="13"/>
        <v>47.49629168326804</v>
      </c>
      <c r="G205" s="2">
        <f t="shared" si="14"/>
        <v>9.49925833665361</v>
      </c>
      <c r="H205" s="19">
        <f t="shared" si="15"/>
        <v>56.99555001992165</v>
      </c>
    </row>
    <row r="206" spans="1:8" ht="45" customHeight="1">
      <c r="A206" s="31" t="s">
        <v>633</v>
      </c>
      <c r="B206" s="2">
        <f>ЕСН!D205</f>
        <v>27.716024575825404</v>
      </c>
      <c r="C206" s="1"/>
      <c r="D206" s="1"/>
      <c r="E206" s="2">
        <f>'расч.накл'!D205</f>
        <v>39.807193515202385</v>
      </c>
      <c r="F206" s="2">
        <f t="shared" si="13"/>
        <v>67.52321809102779</v>
      </c>
      <c r="G206" s="2">
        <f t="shared" si="14"/>
        <v>13.504643618205558</v>
      </c>
      <c r="H206" s="19">
        <f t="shared" si="15"/>
        <v>81.02786170923335</v>
      </c>
    </row>
    <row r="207" spans="1:8" ht="61.5">
      <c r="A207" s="31" t="s">
        <v>634</v>
      </c>
      <c r="B207" s="2">
        <f>ЕСН!D206</f>
        <v>133.30352501398994</v>
      </c>
      <c r="C207" s="1"/>
      <c r="D207" s="1"/>
      <c r="E207" s="2">
        <f>'расч.накл'!D206</f>
        <v>191.45744376049245</v>
      </c>
      <c r="F207" s="2">
        <f t="shared" si="13"/>
        <v>324.7609687744824</v>
      </c>
      <c r="G207" s="2">
        <f t="shared" si="14"/>
        <v>64.95219375489648</v>
      </c>
      <c r="H207" s="19">
        <f t="shared" si="15"/>
        <v>389.7131625293789</v>
      </c>
    </row>
    <row r="208" spans="1:8" ht="48" customHeight="1">
      <c r="A208" s="31" t="s">
        <v>635</v>
      </c>
      <c r="B208" s="2">
        <f>ЕСН!D207</f>
        <v>14.385672074426411</v>
      </c>
      <c r="C208" s="1"/>
      <c r="D208" s="1"/>
      <c r="E208" s="2">
        <f>'расч.накл'!D207</f>
        <v>20.66144913915314</v>
      </c>
      <c r="F208" s="2">
        <f t="shared" si="13"/>
        <v>35.04712121357955</v>
      </c>
      <c r="G208" s="2">
        <f t="shared" si="14"/>
        <v>7.009424242715911</v>
      </c>
      <c r="H208" s="19">
        <f t="shared" si="15"/>
        <v>42.05654545629546</v>
      </c>
    </row>
    <row r="209" spans="1:8" ht="50.25" customHeight="1">
      <c r="A209" s="31" t="s">
        <v>636</v>
      </c>
      <c r="B209" s="2">
        <f>ЕСН!D208</f>
        <v>14.385672074426411</v>
      </c>
      <c r="C209" s="1"/>
      <c r="D209" s="1"/>
      <c r="E209" s="2">
        <f>'расч.накл'!D208</f>
        <v>20.66144913915314</v>
      </c>
      <c r="F209" s="2">
        <f t="shared" si="13"/>
        <v>35.04712121357955</v>
      </c>
      <c r="G209" s="2">
        <f t="shared" si="14"/>
        <v>7.009424242715911</v>
      </c>
      <c r="H209" s="19">
        <f t="shared" si="15"/>
        <v>42.05654545629546</v>
      </c>
    </row>
    <row r="210" spans="1:8" ht="63.75" customHeight="1">
      <c r="A210" s="31" t="s">
        <v>637</v>
      </c>
      <c r="B210" s="2">
        <f>ЕСН!D209</f>
        <v>33.159251847229996</v>
      </c>
      <c r="C210" s="1"/>
      <c r="D210" s="1"/>
      <c r="E210" s="2">
        <f>'расч.накл'!D209</f>
        <v>47.6250391354225</v>
      </c>
      <c r="F210" s="2">
        <f t="shared" si="13"/>
        <v>80.7842909826525</v>
      </c>
      <c r="G210" s="2">
        <f t="shared" si="14"/>
        <v>16.1568581965305</v>
      </c>
      <c r="H210" s="19">
        <f t="shared" si="15"/>
        <v>96.94114917918299</v>
      </c>
    </row>
    <row r="211" spans="1:8" ht="55.5" customHeight="1">
      <c r="A211" s="31" t="s">
        <v>638</v>
      </c>
      <c r="B211" s="2">
        <f>ЕСН!D210</f>
        <v>23.27257374202574</v>
      </c>
      <c r="C211" s="1"/>
      <c r="D211" s="1"/>
      <c r="E211" s="2">
        <f>'расч.накл'!D210</f>
        <v>33.425278723185976</v>
      </c>
      <c r="F211" s="2">
        <f t="shared" si="13"/>
        <v>56.69785246521172</v>
      </c>
      <c r="G211" s="2">
        <f t="shared" si="14"/>
        <v>11.339570493042345</v>
      </c>
      <c r="H211" s="19">
        <f t="shared" si="15"/>
        <v>68.03742295825407</v>
      </c>
    </row>
    <row r="212" spans="1:8" ht="69.75" customHeight="1">
      <c r="A212" s="31" t="s">
        <v>639</v>
      </c>
      <c r="B212" s="2">
        <f>ЕСН!D211</f>
        <v>23.27257374202574</v>
      </c>
      <c r="C212" s="1"/>
      <c r="D212" s="1"/>
      <c r="E212" s="2">
        <f>'расч.накл'!D211</f>
        <v>33.425278723185976</v>
      </c>
      <c r="F212" s="2">
        <f>B212+C212+D212+E212</f>
        <v>56.69785246521172</v>
      </c>
      <c r="G212" s="2">
        <f t="shared" si="14"/>
        <v>11.339570493042345</v>
      </c>
      <c r="H212" s="19">
        <f t="shared" si="15"/>
        <v>68.03742295825407</v>
      </c>
    </row>
    <row r="213" spans="1:8" ht="65.25" customHeight="1">
      <c r="A213" s="31" t="s">
        <v>628</v>
      </c>
      <c r="B213" s="2">
        <f>ЕСН!D212</f>
        <v>8.886901667599329</v>
      </c>
      <c r="C213" s="1"/>
      <c r="D213" s="1"/>
      <c r="E213" s="2">
        <f>'расч.накл'!D212</f>
        <v>12.76382958403283</v>
      </c>
      <c r="F213" s="2">
        <f>B213+C213+D213+E213</f>
        <v>21.65073125163216</v>
      </c>
      <c r="G213" s="2">
        <f t="shared" si="14"/>
        <v>4.330146250326432</v>
      </c>
      <c r="H213" s="19">
        <f t="shared" si="15"/>
        <v>25.98087750195859</v>
      </c>
    </row>
    <row r="214" spans="1:8" ht="86.25" customHeight="1">
      <c r="A214" s="31" t="s">
        <v>629</v>
      </c>
      <c r="B214" s="2">
        <f>ЕСН!D213</f>
        <v>5.165511594292109</v>
      </c>
      <c r="C214" s="1"/>
      <c r="D214" s="1"/>
      <c r="E214" s="2">
        <f>'расч.накл'!D213</f>
        <v>7.418975945719082</v>
      </c>
      <c r="F214" s="2">
        <f t="shared" si="13"/>
        <v>12.584487540011192</v>
      </c>
      <c r="G214" s="2">
        <f t="shared" si="14"/>
        <v>2.5168975080022387</v>
      </c>
      <c r="H214" s="19">
        <f t="shared" si="15"/>
        <v>15.10138504801343</v>
      </c>
    </row>
    <row r="215" spans="1:8" ht="37.5" customHeight="1">
      <c r="A215" s="31" t="s">
        <v>630</v>
      </c>
      <c r="B215" s="2">
        <f>ЕСН!D214</f>
        <v>4.420288178511472</v>
      </c>
      <c r="C215" s="1"/>
      <c r="D215" s="1"/>
      <c r="E215" s="2">
        <f>'расч.накл'!D214</f>
        <v>0.3394998601007275</v>
      </c>
      <c r="F215" s="2">
        <f t="shared" si="13"/>
        <v>4.759788038612199</v>
      </c>
      <c r="G215" s="2">
        <f t="shared" si="14"/>
        <v>0.9519576077224399</v>
      </c>
      <c r="H215" s="19">
        <f t="shared" si="15"/>
        <v>5.711745646334639</v>
      </c>
    </row>
    <row r="216" spans="1:8" ht="32.25" customHeight="1">
      <c r="A216" s="162" t="s">
        <v>601</v>
      </c>
      <c r="B216" s="164"/>
      <c r="C216" s="164"/>
      <c r="D216" s="164"/>
      <c r="E216" s="164"/>
      <c r="F216" s="164"/>
      <c r="G216" s="164"/>
      <c r="H216" s="166"/>
    </row>
    <row r="217" spans="1:8" ht="33" customHeight="1">
      <c r="A217" s="31" t="s">
        <v>445</v>
      </c>
      <c r="B217" s="2">
        <f>ЕСН!D216</f>
        <v>25.549842294348068</v>
      </c>
      <c r="C217" s="1"/>
      <c r="D217" s="1"/>
      <c r="E217" s="2">
        <f>'расч.накл'!D216</f>
        <v>36.69601005409439</v>
      </c>
      <c r="F217" s="2">
        <f t="shared" si="13"/>
        <v>62.245852348442455</v>
      </c>
      <c r="G217" s="2">
        <f t="shared" si="14"/>
        <v>12.449170469688491</v>
      </c>
      <c r="H217" s="19">
        <f t="shared" si="15"/>
        <v>74.69502281813095</v>
      </c>
    </row>
    <row r="218" spans="1:8" ht="20.25" customHeight="1">
      <c r="A218" s="31" t="s">
        <v>173</v>
      </c>
      <c r="B218" s="2">
        <f>ЕСН!D217</f>
        <v>25.549842294348068</v>
      </c>
      <c r="C218" s="1"/>
      <c r="D218" s="1"/>
      <c r="E218" s="2">
        <f>'расч.накл'!D217</f>
        <v>36.69601005409439</v>
      </c>
      <c r="F218" s="2">
        <f t="shared" si="13"/>
        <v>62.245852348442455</v>
      </c>
      <c r="G218" s="2">
        <f t="shared" si="14"/>
        <v>12.449170469688491</v>
      </c>
      <c r="H218" s="19">
        <f t="shared" si="15"/>
        <v>74.69502281813095</v>
      </c>
    </row>
    <row r="219" spans="1:8" ht="18.75" customHeight="1">
      <c r="A219" s="31" t="s">
        <v>174</v>
      </c>
      <c r="B219" s="2">
        <f>ЕСН!D218</f>
        <v>8.331470313374371</v>
      </c>
      <c r="C219" s="1"/>
      <c r="D219" s="1"/>
      <c r="E219" s="2">
        <f>'расч.накл'!D218</f>
        <v>11.966090235030778</v>
      </c>
      <c r="F219" s="2">
        <f t="shared" si="13"/>
        <v>20.29756054840515</v>
      </c>
      <c r="G219" s="2">
        <f t="shared" si="14"/>
        <v>4.05951210968103</v>
      </c>
      <c r="H219" s="19">
        <f t="shared" si="15"/>
        <v>24.35707265808618</v>
      </c>
    </row>
    <row r="220" spans="1:8" ht="18.75" customHeight="1">
      <c r="A220" s="31" t="s">
        <v>175</v>
      </c>
      <c r="B220" s="2">
        <f>ЕСН!D219</f>
        <v>8.331470313374371</v>
      </c>
      <c r="C220" s="1"/>
      <c r="D220" s="1"/>
      <c r="E220" s="2">
        <f>'расч.накл'!D219</f>
        <v>11.966090235030778</v>
      </c>
      <c r="F220" s="2">
        <f t="shared" si="13"/>
        <v>20.29756054840515</v>
      </c>
      <c r="G220" s="2">
        <f t="shared" si="14"/>
        <v>4.05951210968103</v>
      </c>
      <c r="H220" s="19">
        <f t="shared" si="15"/>
        <v>24.35707265808618</v>
      </c>
    </row>
    <row r="221" spans="1:8" ht="31.5" customHeight="1">
      <c r="A221" s="31" t="s">
        <v>195</v>
      </c>
      <c r="B221" s="2">
        <f>ЕСН!D220</f>
        <v>5.55431354224958</v>
      </c>
      <c r="C221" s="1"/>
      <c r="D221" s="1"/>
      <c r="E221" s="2">
        <f>'расч.накл'!D220</f>
        <v>7.977393490020519</v>
      </c>
      <c r="F221" s="2">
        <f t="shared" si="13"/>
        <v>13.531707032270099</v>
      </c>
      <c r="G221" s="2">
        <f t="shared" si="14"/>
        <v>2.70634140645402</v>
      </c>
      <c r="H221" s="19">
        <f t="shared" si="15"/>
        <v>16.238048438724118</v>
      </c>
    </row>
    <row r="222" spans="1:8" ht="17.25" customHeight="1">
      <c r="A222" s="31" t="s">
        <v>196</v>
      </c>
      <c r="B222" s="2">
        <f>ЕСН!D221</f>
        <v>5.55431354224958</v>
      </c>
      <c r="C222" s="1"/>
      <c r="D222" s="1"/>
      <c r="E222" s="2">
        <f>'расч.накл'!D221</f>
        <v>7.977393490020519</v>
      </c>
      <c r="F222" s="2">
        <f t="shared" si="13"/>
        <v>13.531707032270099</v>
      </c>
      <c r="G222" s="2">
        <f t="shared" si="14"/>
        <v>2.70634140645402</v>
      </c>
      <c r="H222" s="19">
        <f t="shared" si="15"/>
        <v>16.238048438724118</v>
      </c>
    </row>
    <row r="223" spans="1:8" ht="32.25" customHeight="1">
      <c r="A223" s="31" t="s">
        <v>448</v>
      </c>
      <c r="B223" s="2">
        <f>ЕСН!D222</f>
        <v>22.21725416899832</v>
      </c>
      <c r="C223" s="1"/>
      <c r="D223" s="1"/>
      <c r="E223" s="2">
        <f>'расч.накл'!D222</f>
        <v>31.909573960082074</v>
      </c>
      <c r="F223" s="2">
        <f t="shared" si="13"/>
        <v>54.126828129080394</v>
      </c>
      <c r="G223" s="2">
        <f t="shared" si="14"/>
        <v>10.82536562581608</v>
      </c>
      <c r="H223" s="19">
        <f t="shared" si="15"/>
        <v>64.95219375489647</v>
      </c>
    </row>
    <row r="224" spans="1:8" ht="33.75" customHeight="1">
      <c r="A224" s="31" t="s">
        <v>449</v>
      </c>
      <c r="B224" s="2">
        <f>ЕСН!D223</f>
        <v>22.21725416899832</v>
      </c>
      <c r="C224" s="1"/>
      <c r="D224" s="1"/>
      <c r="E224" s="2">
        <f>'расч.накл'!D223</f>
        <v>31.909573960082074</v>
      </c>
      <c r="F224" s="2">
        <f t="shared" si="13"/>
        <v>54.126828129080394</v>
      </c>
      <c r="G224" s="2">
        <f t="shared" si="14"/>
        <v>10.82536562581608</v>
      </c>
      <c r="H224" s="19">
        <f t="shared" si="15"/>
        <v>64.95219375489647</v>
      </c>
    </row>
    <row r="225" spans="1:8" ht="32.25" customHeight="1">
      <c r="A225" s="154" t="s">
        <v>622</v>
      </c>
      <c r="B225" s="155"/>
      <c r="C225" s="155"/>
      <c r="D225" s="155"/>
      <c r="E225" s="155"/>
      <c r="F225" s="155"/>
      <c r="G225" s="155"/>
      <c r="H225" s="153"/>
    </row>
    <row r="226" spans="1:8" ht="17.25" customHeight="1">
      <c r="A226" s="31" t="s">
        <v>137</v>
      </c>
      <c r="B226" s="53">
        <f>ЕСН!D226</f>
        <v>137.1915444935646</v>
      </c>
      <c r="C226" s="54"/>
      <c r="D226" s="54"/>
      <c r="E226" s="53">
        <f>'расч.накл'!D225</f>
        <v>197.0416192035068</v>
      </c>
      <c r="F226" s="53">
        <f>B226+C226+D226+E226</f>
        <v>334.2331636970714</v>
      </c>
      <c r="G226" s="53">
        <f>F226*20%</f>
        <v>66.84663273941429</v>
      </c>
      <c r="H226" s="55">
        <f>F226+G226</f>
        <v>401.0797964364857</v>
      </c>
    </row>
    <row r="227" spans="1:8" ht="57.75" customHeight="1">
      <c r="A227" s="162" t="s">
        <v>596</v>
      </c>
      <c r="B227" s="164"/>
      <c r="C227" s="164"/>
      <c r="D227" s="164"/>
      <c r="E227" s="164"/>
      <c r="F227" s="164"/>
      <c r="G227" s="164"/>
      <c r="H227" s="166"/>
    </row>
    <row r="228" spans="1:8" ht="32.25" customHeight="1">
      <c r="A228" s="31" t="s">
        <v>159</v>
      </c>
      <c r="B228" s="2">
        <f>ЕСН!D228</f>
        <v>25.549842294348068</v>
      </c>
      <c r="C228" s="1"/>
      <c r="D228" s="1"/>
      <c r="E228" s="2">
        <f>'расч.накл'!D227</f>
        <v>36.69601005409439</v>
      </c>
      <c r="F228" s="2">
        <f aca="true" t="shared" si="16" ref="F228:F301">B228+C228+D228+E228</f>
        <v>62.245852348442455</v>
      </c>
      <c r="G228" s="2">
        <f aca="true" t="shared" si="17" ref="G228:G302">F228*0.2</f>
        <v>12.449170469688491</v>
      </c>
      <c r="H228" s="19">
        <f aca="true" t="shared" si="18" ref="H228:H308">F228+G228</f>
        <v>74.69502281813095</v>
      </c>
    </row>
    <row r="229" spans="1:8" ht="41.25" customHeight="1">
      <c r="A229" s="162" t="s">
        <v>623</v>
      </c>
      <c r="B229" s="151"/>
      <c r="C229" s="151"/>
      <c r="D229" s="151"/>
      <c r="E229" s="151"/>
      <c r="F229" s="151"/>
      <c r="G229" s="151"/>
      <c r="H229" s="152"/>
    </row>
    <row r="230" spans="1:8" ht="30.75">
      <c r="A230" s="31" t="s">
        <v>346</v>
      </c>
      <c r="B230" s="2">
        <f>ЕСН!D230</f>
        <v>177.73803335198656</v>
      </c>
      <c r="C230" s="1"/>
      <c r="D230" s="1"/>
      <c r="E230" s="2">
        <f>'расч.накл'!D229</f>
        <v>255.2765916806566</v>
      </c>
      <c r="F230" s="2">
        <f t="shared" si="16"/>
        <v>433.01462503264315</v>
      </c>
      <c r="G230" s="2">
        <f t="shared" si="17"/>
        <v>86.60292500652864</v>
      </c>
      <c r="H230" s="19">
        <f t="shared" si="18"/>
        <v>519.6175500391718</v>
      </c>
    </row>
    <row r="231" spans="1:8" ht="30.75">
      <c r="A231" s="31" t="s">
        <v>421</v>
      </c>
      <c r="B231" s="2">
        <f>ЕСН!D231</f>
        <v>177.73803335198656</v>
      </c>
      <c r="C231" s="2">
        <f>медикам!G52</f>
        <v>206</v>
      </c>
      <c r="D231" s="1"/>
      <c r="E231" s="2">
        <f>'расч.накл'!D230</f>
        <v>255.2765916806566</v>
      </c>
      <c r="F231" s="2">
        <f>B231+C231+D231+E231</f>
        <v>639.0146250326432</v>
      </c>
      <c r="G231" s="2">
        <f>F231*0.2</f>
        <v>127.80292500652864</v>
      </c>
      <c r="H231" s="19">
        <f>F231+G231</f>
        <v>766.8175500391718</v>
      </c>
    </row>
    <row r="232" spans="1:8" ht="18.75" customHeight="1">
      <c r="A232" s="31" t="s">
        <v>225</v>
      </c>
      <c r="B232" s="2">
        <f>ЕСН!D232</f>
        <v>118.30687844991604</v>
      </c>
      <c r="C232" s="1"/>
      <c r="D232" s="1"/>
      <c r="E232" s="2">
        <f>'расч.накл'!D231</f>
        <v>169.91848133743704</v>
      </c>
      <c r="F232" s="2">
        <f t="shared" si="16"/>
        <v>288.2253597873531</v>
      </c>
      <c r="G232" s="2">
        <f t="shared" si="17"/>
        <v>57.64507195747063</v>
      </c>
      <c r="H232" s="19">
        <f t="shared" si="18"/>
        <v>345.87043174482375</v>
      </c>
    </row>
    <row r="233" spans="1:8" ht="18.75" customHeight="1">
      <c r="A233" s="31" t="s">
        <v>423</v>
      </c>
      <c r="B233" s="2">
        <f>ЕСН!D233</f>
        <v>118.30687844991604</v>
      </c>
      <c r="C233" s="2">
        <f>медикам!G57</f>
        <v>103</v>
      </c>
      <c r="D233" s="1"/>
      <c r="E233" s="2">
        <f>'расч.накл'!D232</f>
        <v>169.91848133743704</v>
      </c>
      <c r="F233" s="2">
        <f aca="true" t="shared" si="19" ref="F233:F241">B233+C233+D233+E233</f>
        <v>391.2253597873531</v>
      </c>
      <c r="G233" s="2">
        <f t="shared" si="17"/>
        <v>78.24507195747063</v>
      </c>
      <c r="H233" s="19">
        <f t="shared" si="18"/>
        <v>469.4704317448237</v>
      </c>
    </row>
    <row r="234" spans="1:8" ht="39.75" customHeight="1">
      <c r="A234" s="31" t="s">
        <v>366</v>
      </c>
      <c r="B234" s="2">
        <f>ЕСН!D234</f>
        <v>59.4311549020705</v>
      </c>
      <c r="C234" s="1"/>
      <c r="D234" s="1"/>
      <c r="E234" s="2">
        <f>'расч.накл'!D233</f>
        <v>85.35811034321954</v>
      </c>
      <c r="F234" s="2">
        <f t="shared" si="19"/>
        <v>144.78926524529004</v>
      </c>
      <c r="G234" s="2">
        <f t="shared" si="17"/>
        <v>28.95785304905801</v>
      </c>
      <c r="H234" s="19">
        <f t="shared" si="18"/>
        <v>173.74711829434804</v>
      </c>
    </row>
    <row r="235" spans="1:8" ht="39.75" customHeight="1">
      <c r="A235" s="31" t="s">
        <v>616</v>
      </c>
      <c r="B235" s="2">
        <f>ЕСН!D235</f>
        <v>159.40879866256296</v>
      </c>
      <c r="C235" s="1">
        <v>170</v>
      </c>
      <c r="D235" s="1"/>
      <c r="E235" s="2">
        <f>'расч.накл'!D234</f>
        <v>228.9511931635889</v>
      </c>
      <c r="F235" s="2">
        <f t="shared" si="19"/>
        <v>558.3599918261518</v>
      </c>
      <c r="G235" s="2">
        <f t="shared" si="17"/>
        <v>111.67199836523037</v>
      </c>
      <c r="H235" s="19">
        <f t="shared" si="18"/>
        <v>670.0319901913822</v>
      </c>
    </row>
    <row r="236" spans="1:8" ht="39.75" customHeight="1">
      <c r="A236" s="31" t="s">
        <v>617</v>
      </c>
      <c r="B236" s="2">
        <f>ЕСН!D236</f>
        <v>148.85560293228875</v>
      </c>
      <c r="C236" s="1">
        <v>325</v>
      </c>
      <c r="D236" s="1"/>
      <c r="E236" s="2">
        <f>'расч.накл'!D235</f>
        <v>213.7941455325499</v>
      </c>
      <c r="F236" s="2">
        <f t="shared" si="19"/>
        <v>687.6497484648387</v>
      </c>
      <c r="G236" s="2">
        <f t="shared" si="17"/>
        <v>137.52994969296773</v>
      </c>
      <c r="H236" s="19">
        <f t="shared" si="18"/>
        <v>825.1796981578065</v>
      </c>
    </row>
    <row r="237" spans="1:8" ht="39.75" customHeight="1">
      <c r="A237" s="31" t="s">
        <v>618</v>
      </c>
      <c r="B237" s="2">
        <f>ЕСН!D237</f>
        <v>126.63834876329042</v>
      </c>
      <c r="C237" s="1">
        <v>650</v>
      </c>
      <c r="D237" s="1"/>
      <c r="E237" s="2">
        <f>'расч.накл'!D236</f>
        <v>181.88457157246782</v>
      </c>
      <c r="F237" s="2">
        <f t="shared" si="19"/>
        <v>958.5229203357583</v>
      </c>
      <c r="G237" s="2">
        <f t="shared" si="17"/>
        <v>191.70458406715167</v>
      </c>
      <c r="H237" s="19">
        <f t="shared" si="18"/>
        <v>1150.22750440291</v>
      </c>
    </row>
    <row r="238" spans="1:8" ht="18.75" customHeight="1">
      <c r="A238" s="31" t="s">
        <v>367</v>
      </c>
      <c r="B238" s="2">
        <f>ЕСН!D238</f>
        <v>29.993293128147734</v>
      </c>
      <c r="C238" s="1"/>
      <c r="D238" s="1"/>
      <c r="E238" s="2">
        <f>'расч.накл'!D237</f>
        <v>43.077924846110804</v>
      </c>
      <c r="F238" s="2">
        <f t="shared" si="19"/>
        <v>73.07121797425853</v>
      </c>
      <c r="G238" s="2">
        <f t="shared" si="17"/>
        <v>14.614243594851708</v>
      </c>
      <c r="H238" s="19">
        <f t="shared" si="18"/>
        <v>87.68546156911023</v>
      </c>
    </row>
    <row r="239" spans="1:8" ht="18.75" customHeight="1">
      <c r="A239" s="31" t="s">
        <v>343</v>
      </c>
      <c r="B239" s="2">
        <f>ЕСН!D239</f>
        <v>60.542017610520425</v>
      </c>
      <c r="C239" s="1"/>
      <c r="D239" s="1"/>
      <c r="E239" s="2">
        <f>'расч.накл'!D238</f>
        <v>113.2135729316732</v>
      </c>
      <c r="F239" s="2">
        <f t="shared" si="19"/>
        <v>173.75559054219363</v>
      </c>
      <c r="G239" s="2">
        <f>F239*0.2</f>
        <v>34.751118108438725</v>
      </c>
      <c r="H239" s="19">
        <f>F239+G239</f>
        <v>208.50670865063236</v>
      </c>
    </row>
    <row r="240" spans="1:8" ht="18.75" customHeight="1">
      <c r="A240" s="31" t="s">
        <v>344</v>
      </c>
      <c r="B240" s="2">
        <f>ЕСН!D240</f>
        <v>107.1982513654169</v>
      </c>
      <c r="C240" s="1"/>
      <c r="D240" s="1"/>
      <c r="E240" s="2">
        <f>'расч.накл'!D239</f>
        <v>200.4607300533296</v>
      </c>
      <c r="F240" s="2">
        <f t="shared" si="19"/>
        <v>307.6589814187465</v>
      </c>
      <c r="G240" s="2">
        <f>F240*0.2</f>
        <v>61.53179628374931</v>
      </c>
      <c r="H240" s="19">
        <f>F240+G240</f>
        <v>369.19077770249584</v>
      </c>
    </row>
    <row r="241" spans="1:8" ht="34.5" customHeight="1">
      <c r="A241" s="31" t="s">
        <v>422</v>
      </c>
      <c r="B241" s="2">
        <f>ЕСН!D241</f>
        <v>118.862309804141</v>
      </c>
      <c r="C241" s="2">
        <f>медикам!G53</f>
        <v>103</v>
      </c>
      <c r="D241" s="1"/>
      <c r="E241" s="2">
        <f>'расч.накл'!D240</f>
        <v>170.71622068643907</v>
      </c>
      <c r="F241" s="2">
        <f t="shared" si="19"/>
        <v>392.5785304905801</v>
      </c>
      <c r="G241" s="2">
        <f>F241*0.2</f>
        <v>78.51570609811603</v>
      </c>
      <c r="H241" s="19">
        <f>F241+G241</f>
        <v>471.0942365886961</v>
      </c>
    </row>
    <row r="242" spans="1:8" ht="33.75" customHeight="1">
      <c r="A242" s="31" t="s">
        <v>226</v>
      </c>
      <c r="B242" s="2">
        <f>ЕСН!D242</f>
        <v>118.862309804141</v>
      </c>
      <c r="C242" s="1"/>
      <c r="D242" s="1"/>
      <c r="E242" s="2">
        <f>'расч.накл'!D241</f>
        <v>170.71622068643907</v>
      </c>
      <c r="F242" s="2">
        <f t="shared" si="16"/>
        <v>289.5785304905801</v>
      </c>
      <c r="G242" s="2">
        <f t="shared" si="17"/>
        <v>57.91570609811602</v>
      </c>
      <c r="H242" s="19">
        <f t="shared" si="18"/>
        <v>347.4942365886961</v>
      </c>
    </row>
    <row r="243" spans="1:8" ht="76.5" customHeight="1">
      <c r="A243" s="162" t="s">
        <v>598</v>
      </c>
      <c r="B243" s="164"/>
      <c r="C243" s="164"/>
      <c r="D243" s="164"/>
      <c r="E243" s="164"/>
      <c r="F243" s="164"/>
      <c r="G243" s="164"/>
      <c r="H243" s="166"/>
    </row>
    <row r="244" spans="1:8" ht="66.75" customHeight="1">
      <c r="A244" s="31" t="s">
        <v>239</v>
      </c>
      <c r="B244" s="2">
        <f>ЕСН!D244</f>
        <v>4686.174335595971</v>
      </c>
      <c r="C244" s="1"/>
      <c r="D244" s="1"/>
      <c r="E244" s="2">
        <f>'расч.накл'!D243</f>
        <v>6730.526887530312</v>
      </c>
      <c r="F244" s="2">
        <f t="shared" si="16"/>
        <v>11416.701223126282</v>
      </c>
      <c r="G244" s="2">
        <f t="shared" si="17"/>
        <v>2283.340244625256</v>
      </c>
      <c r="H244" s="19">
        <f t="shared" si="18"/>
        <v>13700.041467751538</v>
      </c>
    </row>
    <row r="245" spans="1:8" ht="131.25" customHeight="1">
      <c r="A245" s="31" t="s">
        <v>240</v>
      </c>
      <c r="B245" s="2">
        <f>ЕСН!D245</f>
        <v>4181.842665959708</v>
      </c>
      <c r="C245" s="1"/>
      <c r="D245" s="1"/>
      <c r="E245" s="2">
        <f>'расч.накл'!D244</f>
        <v>6006.179558636448</v>
      </c>
      <c r="F245" s="2">
        <f t="shared" si="16"/>
        <v>10188.022224596156</v>
      </c>
      <c r="G245" s="2">
        <f t="shared" si="17"/>
        <v>2037.6044449192314</v>
      </c>
      <c r="H245" s="19">
        <f t="shared" si="18"/>
        <v>12225.626669515386</v>
      </c>
    </row>
    <row r="246" spans="1:8" ht="95.25" customHeight="1">
      <c r="A246" s="31" t="s">
        <v>353</v>
      </c>
      <c r="B246" s="2">
        <f>ЕСН!D246</f>
        <v>2766.048144040291</v>
      </c>
      <c r="C246" s="1"/>
      <c r="D246" s="1"/>
      <c r="E246" s="2">
        <f>'расч.накл'!D245</f>
        <v>3972.7419580302185</v>
      </c>
      <c r="F246" s="2">
        <f t="shared" si="16"/>
        <v>6738.790102070509</v>
      </c>
      <c r="G246" s="2">
        <f t="shared" si="17"/>
        <v>1347.758020414102</v>
      </c>
      <c r="H246" s="19">
        <f t="shared" si="18"/>
        <v>8086.548122484612</v>
      </c>
    </row>
    <row r="247" spans="1:8" ht="36" customHeight="1">
      <c r="A247" s="31" t="s">
        <v>354</v>
      </c>
      <c r="B247" s="2">
        <f>ЕСН!D247</f>
        <v>1254.94160173587</v>
      </c>
      <c r="C247" s="1"/>
      <c r="D247" s="1"/>
      <c r="E247" s="2">
        <f>'расч.накл'!D246</f>
        <v>1802.4122851352358</v>
      </c>
      <c r="F247" s="2">
        <f t="shared" si="16"/>
        <v>3057.3538868711057</v>
      </c>
      <c r="G247" s="2">
        <f t="shared" si="17"/>
        <v>611.4707773742211</v>
      </c>
      <c r="H247" s="19">
        <f t="shared" si="18"/>
        <v>3668.824664245327</v>
      </c>
    </row>
    <row r="248" spans="1:8" ht="36" customHeight="1">
      <c r="A248" s="31" t="s">
        <v>241</v>
      </c>
      <c r="B248" s="2">
        <f>ЕСН!D248</f>
        <v>1368.305141133184</v>
      </c>
      <c r="C248" s="1"/>
      <c r="D248" s="1"/>
      <c r="E248" s="2">
        <f>'расч.накл'!D247</f>
        <v>1965.2308862665548</v>
      </c>
      <c r="F248" s="2">
        <f t="shared" si="16"/>
        <v>3333.5360273997385</v>
      </c>
      <c r="G248" s="2">
        <f t="shared" si="17"/>
        <v>666.7072054799478</v>
      </c>
      <c r="H248" s="19">
        <f t="shared" si="18"/>
        <v>4000.2432328796863</v>
      </c>
    </row>
    <row r="249" spans="1:8" ht="18.75" customHeight="1">
      <c r="A249" s="33" t="s">
        <v>160</v>
      </c>
      <c r="B249" s="2">
        <f>ЕСН!D249</f>
        <v>1783.4900784163403</v>
      </c>
      <c r="C249" s="1"/>
      <c r="D249" s="1"/>
      <c r="E249" s="2">
        <f>'расч.накл'!D248</f>
        <v>2561.541049645589</v>
      </c>
      <c r="F249" s="2">
        <f t="shared" si="16"/>
        <v>4345.031128061929</v>
      </c>
      <c r="G249" s="2">
        <f t="shared" si="17"/>
        <v>869.0062256123858</v>
      </c>
      <c r="H249" s="19">
        <f t="shared" si="18"/>
        <v>5214.0373536743145</v>
      </c>
    </row>
    <row r="250" spans="1:8" ht="19.5" customHeight="1">
      <c r="A250" s="31" t="s">
        <v>161</v>
      </c>
      <c r="B250" s="2">
        <f>ЕСН!D250</f>
        <v>2794.2640568349184</v>
      </c>
      <c r="C250" s="1"/>
      <c r="D250" s="1"/>
      <c r="E250" s="2">
        <f>'расч.накл'!D249</f>
        <v>4013.267116959522</v>
      </c>
      <c r="F250" s="2">
        <f t="shared" si="16"/>
        <v>6807.53117379444</v>
      </c>
      <c r="G250" s="2">
        <f t="shared" si="17"/>
        <v>1361.5062347588882</v>
      </c>
      <c r="H250" s="19">
        <f t="shared" si="18"/>
        <v>8169.0374085533285</v>
      </c>
    </row>
    <row r="251" spans="1:8" ht="21" customHeight="1">
      <c r="A251" s="31" t="s">
        <v>162</v>
      </c>
      <c r="B251" s="2">
        <f>ЕСН!D251</f>
        <v>714.2291783978735</v>
      </c>
      <c r="C251" s="1"/>
      <c r="D251" s="1"/>
      <c r="E251" s="2">
        <f>'расч.накл'!D250</f>
        <v>1025.8130288817383</v>
      </c>
      <c r="F251" s="2">
        <f t="shared" si="16"/>
        <v>1740.0422072796118</v>
      </c>
      <c r="G251" s="2">
        <f t="shared" si="17"/>
        <v>348.00844145592237</v>
      </c>
      <c r="H251" s="19">
        <f t="shared" si="18"/>
        <v>2088.050648735534</v>
      </c>
    </row>
    <row r="252" spans="1:8" ht="34.5" customHeight="1">
      <c r="A252" s="31" t="s">
        <v>242</v>
      </c>
      <c r="B252" s="2">
        <f>ЕСН!D252</f>
        <v>1425.7367431600446</v>
      </c>
      <c r="C252" s="1"/>
      <c r="D252" s="1"/>
      <c r="E252" s="2">
        <f>'расч.накл'!D251</f>
        <v>2047.717134953367</v>
      </c>
      <c r="F252" s="2">
        <f t="shared" si="16"/>
        <v>3473.4538781134115</v>
      </c>
      <c r="G252" s="2">
        <f t="shared" si="17"/>
        <v>694.6907756226824</v>
      </c>
      <c r="H252" s="19">
        <f t="shared" si="18"/>
        <v>4168.1446537360935</v>
      </c>
    </row>
    <row r="253" spans="1:8" ht="17.25" customHeight="1">
      <c r="A253" s="31" t="s">
        <v>163</v>
      </c>
      <c r="B253" s="2">
        <f>ЕСН!D253</f>
        <v>2794.2640568349184</v>
      </c>
      <c r="C253" s="1"/>
      <c r="D253" s="1"/>
      <c r="E253" s="2">
        <f>'расч.накл'!D252</f>
        <v>4013.267116959522</v>
      </c>
      <c r="F253" s="2">
        <f t="shared" si="16"/>
        <v>6807.53117379444</v>
      </c>
      <c r="G253" s="2">
        <f t="shared" si="17"/>
        <v>1361.5062347588882</v>
      </c>
      <c r="H253" s="19">
        <f t="shared" si="18"/>
        <v>8169.0374085533285</v>
      </c>
    </row>
    <row r="254" spans="1:8" ht="19.5" customHeight="1">
      <c r="A254" s="31" t="s">
        <v>164</v>
      </c>
      <c r="B254" s="2">
        <f>ЕСН!D254</f>
        <v>3537.9310970067154</v>
      </c>
      <c r="C254" s="1"/>
      <c r="D254" s="1"/>
      <c r="E254" s="2">
        <f>'расч.накл'!D253</f>
        <v>5081.36033133837</v>
      </c>
      <c r="F254" s="2">
        <f t="shared" si="16"/>
        <v>8619.291428345085</v>
      </c>
      <c r="G254" s="2">
        <f t="shared" si="17"/>
        <v>1723.858285669017</v>
      </c>
      <c r="H254" s="19">
        <f t="shared" si="18"/>
        <v>10343.149714014102</v>
      </c>
    </row>
    <row r="255" spans="1:8" ht="18.75" customHeight="1">
      <c r="A255" s="31" t="s">
        <v>165</v>
      </c>
      <c r="B255" s="2">
        <f>ЕСН!D255</f>
        <v>3833.5872068606604</v>
      </c>
      <c r="C255" s="1"/>
      <c r="D255" s="1"/>
      <c r="E255" s="2">
        <f>'расч.накл'!D254</f>
        <v>5505.9969868121625</v>
      </c>
      <c r="F255" s="2">
        <f t="shared" si="16"/>
        <v>9339.584193672823</v>
      </c>
      <c r="G255" s="2">
        <f t="shared" si="17"/>
        <v>1867.9168387345646</v>
      </c>
      <c r="H255" s="19">
        <f t="shared" si="18"/>
        <v>11207.501032407388</v>
      </c>
    </row>
    <row r="256" spans="1:8" ht="46.5">
      <c r="A256" s="31" t="s">
        <v>769</v>
      </c>
      <c r="B256" s="2">
        <f>ЕСН!D256</f>
        <v>715.2289548354784</v>
      </c>
      <c r="C256" s="1"/>
      <c r="D256" s="1"/>
      <c r="E256" s="2">
        <f>'расч.накл'!D255</f>
        <v>1027.2489597099423</v>
      </c>
      <c r="F256" s="2">
        <f t="shared" si="16"/>
        <v>1742.4779145454206</v>
      </c>
      <c r="G256" s="2">
        <f t="shared" si="17"/>
        <v>348.49558290908413</v>
      </c>
      <c r="H256" s="19">
        <f t="shared" si="18"/>
        <v>2090.973497454505</v>
      </c>
    </row>
    <row r="257" spans="1:8" ht="16.5" customHeight="1">
      <c r="A257" s="31" t="s">
        <v>243</v>
      </c>
      <c r="B257" s="2">
        <f>ЕСН!D257</f>
        <v>1487.6673391561274</v>
      </c>
      <c r="C257" s="1"/>
      <c r="D257" s="1"/>
      <c r="E257" s="2">
        <f>'расч.накл'!D256</f>
        <v>2136.6650723670955</v>
      </c>
      <c r="F257" s="2">
        <f t="shared" si="16"/>
        <v>3624.3324115232226</v>
      </c>
      <c r="G257" s="2">
        <f t="shared" si="17"/>
        <v>724.8664823046446</v>
      </c>
      <c r="H257" s="19">
        <f t="shared" si="18"/>
        <v>4349.198893827867</v>
      </c>
    </row>
    <row r="258" spans="1:8" ht="17.25" customHeight="1">
      <c r="A258" s="33" t="s">
        <v>166</v>
      </c>
      <c r="B258" s="2">
        <f>ЕСН!D258</f>
        <v>1659.4622570179067</v>
      </c>
      <c r="C258" s="1"/>
      <c r="D258" s="1"/>
      <c r="E258" s="2">
        <f>'расч.накл'!D257</f>
        <v>2383.40585301343</v>
      </c>
      <c r="F258" s="2">
        <f t="shared" si="16"/>
        <v>4042.8681100313365</v>
      </c>
      <c r="G258" s="2">
        <f t="shared" si="17"/>
        <v>808.5736220062673</v>
      </c>
      <c r="H258" s="19">
        <f t="shared" si="18"/>
        <v>4851.441732037604</v>
      </c>
    </row>
    <row r="259" spans="1:8" ht="17.25" customHeight="1">
      <c r="A259" s="33" t="s">
        <v>370</v>
      </c>
      <c r="B259" s="2">
        <f>ЕСН!D259</f>
        <v>359.97506067319534</v>
      </c>
      <c r="C259" s="1"/>
      <c r="D259" s="1"/>
      <c r="E259" s="2">
        <f>'расч.накл'!D258</f>
        <v>517.0148720882298</v>
      </c>
      <c r="F259" s="2">
        <f t="shared" si="16"/>
        <v>876.9899327614252</v>
      </c>
      <c r="G259" s="2">
        <f t="shared" si="17"/>
        <v>175.39798655228503</v>
      </c>
      <c r="H259" s="19">
        <f t="shared" si="18"/>
        <v>1052.3879193137102</v>
      </c>
    </row>
    <row r="260" spans="1:8" ht="14.25" customHeight="1">
      <c r="A260" s="34" t="s">
        <v>167</v>
      </c>
      <c r="B260" s="2">
        <f>ЕСН!D260</f>
        <v>1003.3867414073866</v>
      </c>
      <c r="C260" s="1"/>
      <c r="D260" s="1"/>
      <c r="E260" s="2">
        <f>'расч.накл'!D259</f>
        <v>1441.1161339722066</v>
      </c>
      <c r="F260" s="2">
        <f t="shared" si="16"/>
        <v>2444.502875379593</v>
      </c>
      <c r="G260" s="2">
        <f t="shared" si="17"/>
        <v>488.90057507591865</v>
      </c>
      <c r="H260" s="19">
        <f t="shared" si="18"/>
        <v>2933.403450455512</v>
      </c>
    </row>
    <row r="261" spans="1:8" ht="57.75" customHeight="1">
      <c r="A261" s="162" t="s">
        <v>624</v>
      </c>
      <c r="B261" s="164"/>
      <c r="C261" s="164"/>
      <c r="D261" s="164"/>
      <c r="E261" s="164"/>
      <c r="F261" s="164"/>
      <c r="G261" s="164"/>
      <c r="H261" s="166"/>
    </row>
    <row r="262" spans="1:8" ht="57.75" customHeight="1">
      <c r="A262" s="60" t="s">
        <v>763</v>
      </c>
      <c r="B262" s="64">
        <f>ЕСН!D262</f>
        <v>0</v>
      </c>
      <c r="C262" s="61"/>
      <c r="D262" s="61"/>
      <c r="E262" s="64">
        <f>'расч.накл'!D261</f>
        <v>0</v>
      </c>
      <c r="F262" s="64">
        <f>B262+C262+D262+E262</f>
        <v>0</v>
      </c>
      <c r="G262" s="64">
        <f>F262*0.2</f>
        <v>0</v>
      </c>
      <c r="H262" s="65">
        <f>F262+G262</f>
        <v>0</v>
      </c>
    </row>
    <row r="263" spans="1:8" ht="15">
      <c r="A263" s="31" t="s">
        <v>450</v>
      </c>
      <c r="B263" s="2">
        <f>ЕСН!D263</f>
        <v>58.32029219362059</v>
      </c>
      <c r="C263" s="1"/>
      <c r="D263" s="1"/>
      <c r="E263" s="2">
        <f>'расч.накл'!D262</f>
        <v>83.76263164521545</v>
      </c>
      <c r="F263" s="2">
        <f t="shared" si="16"/>
        <v>142.08292383883605</v>
      </c>
      <c r="G263" s="2">
        <f t="shared" si="17"/>
        <v>28.416584767767212</v>
      </c>
      <c r="H263" s="19">
        <f t="shared" si="18"/>
        <v>170.49950860660326</v>
      </c>
    </row>
    <row r="264" spans="1:8" ht="17.25" customHeight="1">
      <c r="A264" s="33" t="s">
        <v>318</v>
      </c>
      <c r="B264" s="2">
        <f>ЕСН!D264</f>
        <v>133.30352501398994</v>
      </c>
      <c r="C264" s="1"/>
      <c r="D264" s="1"/>
      <c r="E264" s="2">
        <f>'расч.накл'!D263</f>
        <v>191.45744376049245</v>
      </c>
      <c r="F264" s="2">
        <f t="shared" si="16"/>
        <v>324.7609687744824</v>
      </c>
      <c r="G264" s="2">
        <f t="shared" si="17"/>
        <v>64.95219375489648</v>
      </c>
      <c r="H264" s="19">
        <f t="shared" si="18"/>
        <v>389.7131625293789</v>
      </c>
    </row>
    <row r="265" spans="1:8" ht="18.75" customHeight="1">
      <c r="A265" s="33" t="s">
        <v>168</v>
      </c>
      <c r="B265" s="2">
        <f>ЕСН!D265</f>
        <v>162.7413867879127</v>
      </c>
      <c r="C265" s="1"/>
      <c r="D265" s="1"/>
      <c r="E265" s="2">
        <f>'расч.накл'!D264</f>
        <v>233.7376292576012</v>
      </c>
      <c r="F265" s="2">
        <f t="shared" si="16"/>
        <v>396.4790160455139</v>
      </c>
      <c r="G265" s="2">
        <f t="shared" si="17"/>
        <v>79.29580320910279</v>
      </c>
      <c r="H265" s="19">
        <f t="shared" si="18"/>
        <v>475.77481925461666</v>
      </c>
    </row>
    <row r="266" spans="1:8" ht="15.75" customHeight="1">
      <c r="A266" s="33" t="s">
        <v>319</v>
      </c>
      <c r="B266" s="2">
        <f>ЕСН!D266</f>
        <v>199.95528752098488</v>
      </c>
      <c r="C266" s="1"/>
      <c r="D266" s="1"/>
      <c r="E266" s="2">
        <f>'расч.накл'!D265</f>
        <v>287.18616564073864</v>
      </c>
      <c r="F266" s="2">
        <f t="shared" si="16"/>
        <v>487.1414531617235</v>
      </c>
      <c r="G266" s="2">
        <f t="shared" si="17"/>
        <v>97.42829063234471</v>
      </c>
      <c r="H266" s="19">
        <f t="shared" si="18"/>
        <v>584.5697437940682</v>
      </c>
    </row>
    <row r="267" spans="1:8" ht="15.75" customHeight="1">
      <c r="A267" s="33" t="s">
        <v>320</v>
      </c>
      <c r="B267" s="2">
        <f>ЕСН!D267</f>
        <v>235.86392457162844</v>
      </c>
      <c r="C267" s="1"/>
      <c r="D267" s="1"/>
      <c r="E267" s="2">
        <f>'расч.накл'!D266</f>
        <v>338.76001455372136</v>
      </c>
      <c r="F267" s="2">
        <f t="shared" si="16"/>
        <v>574.6239391253498</v>
      </c>
      <c r="G267" s="2">
        <f t="shared" si="17"/>
        <v>114.92478782506997</v>
      </c>
      <c r="H267" s="19">
        <f t="shared" si="18"/>
        <v>689.5487269504198</v>
      </c>
    </row>
    <row r="268" spans="1:8" ht="15.75" customHeight="1">
      <c r="A268" s="33" t="s">
        <v>321</v>
      </c>
      <c r="B268" s="2">
        <f>ЕСН!D268</f>
        <v>273.47773587974257</v>
      </c>
      <c r="C268" s="1"/>
      <c r="D268" s="1"/>
      <c r="E268" s="2">
        <f>'расч.накл'!D267</f>
        <v>392.7829232681403</v>
      </c>
      <c r="F268" s="2">
        <f t="shared" si="16"/>
        <v>666.2606591478828</v>
      </c>
      <c r="G268" s="2">
        <f t="shared" si="17"/>
        <v>133.25213182957657</v>
      </c>
      <c r="H268" s="19">
        <f t="shared" si="18"/>
        <v>799.5127909774594</v>
      </c>
    </row>
    <row r="269" spans="1:8" ht="15.75" customHeight="1">
      <c r="A269" s="33" t="s">
        <v>322</v>
      </c>
      <c r="B269" s="2">
        <f>ЕСН!D269</f>
        <v>311.1248730691102</v>
      </c>
      <c r="C269" s="1"/>
      <c r="D269" s="1"/>
      <c r="E269" s="2">
        <f>'расч.накл'!D268</f>
        <v>446.8536963434994</v>
      </c>
      <c r="F269" s="2">
        <f t="shared" si="16"/>
        <v>757.9785694126097</v>
      </c>
      <c r="G269" s="2">
        <f t="shared" si="17"/>
        <v>151.59571388252195</v>
      </c>
      <c r="H269" s="19">
        <f t="shared" si="18"/>
        <v>909.5742832951316</v>
      </c>
    </row>
    <row r="270" spans="1:8" ht="66" customHeight="1">
      <c r="A270" s="31" t="s">
        <v>412</v>
      </c>
      <c r="B270" s="2">
        <f>ЕСН!D270</f>
        <v>27.493852034135422</v>
      </c>
      <c r="C270" s="1"/>
      <c r="D270" s="1"/>
      <c r="E270" s="2">
        <f>'расч.накл'!D269</f>
        <v>39.488097775601574</v>
      </c>
      <c r="F270" s="2">
        <f t="shared" si="16"/>
        <v>66.98194980973699</v>
      </c>
      <c r="G270" s="2">
        <f t="shared" si="17"/>
        <v>13.3963899619474</v>
      </c>
      <c r="H270" s="19">
        <f t="shared" si="18"/>
        <v>80.37833977168438</v>
      </c>
    </row>
    <row r="271" spans="1:8" ht="61.5" customHeight="1">
      <c r="A271" s="31" t="s">
        <v>414</v>
      </c>
      <c r="B271" s="2">
        <f>ЕСН!D271</f>
        <v>43.04592995243425</v>
      </c>
      <c r="C271" s="1"/>
      <c r="D271" s="1"/>
      <c r="E271" s="2">
        <f>'расч.накл'!D270</f>
        <v>61.824799547659026</v>
      </c>
      <c r="F271" s="2">
        <f t="shared" si="16"/>
        <v>104.87072950009328</v>
      </c>
      <c r="G271" s="2">
        <f t="shared" si="17"/>
        <v>20.974145900018655</v>
      </c>
      <c r="H271" s="19">
        <f t="shared" si="18"/>
        <v>125.84487540011193</v>
      </c>
    </row>
    <row r="272" spans="1:8" ht="43.5" customHeight="1">
      <c r="A272" s="31" t="s">
        <v>154</v>
      </c>
      <c r="B272" s="2">
        <f>ЕСН!D272</f>
        <v>45.878629858981526</v>
      </c>
      <c r="C272" s="1"/>
      <c r="D272" s="1"/>
      <c r="E272" s="2">
        <f>'расч.накл'!D271</f>
        <v>65.89327022756947</v>
      </c>
      <c r="F272" s="2">
        <f t="shared" si="16"/>
        <v>111.771900086551</v>
      </c>
      <c r="G272" s="2">
        <f t="shared" si="17"/>
        <v>22.354380017310202</v>
      </c>
      <c r="H272" s="19">
        <f t="shared" si="18"/>
        <v>134.1262801038612</v>
      </c>
    </row>
    <row r="273" spans="1:8" ht="49.5" customHeight="1">
      <c r="A273" s="31" t="s">
        <v>416</v>
      </c>
      <c r="B273" s="2">
        <f>ЕСН!D273</f>
        <v>27.493852034135422</v>
      </c>
      <c r="C273" s="1"/>
      <c r="D273" s="1"/>
      <c r="E273" s="2">
        <f>'расч.накл'!D272</f>
        <v>39.488097775601574</v>
      </c>
      <c r="F273" s="2">
        <f t="shared" si="16"/>
        <v>66.98194980973699</v>
      </c>
      <c r="G273" s="2">
        <f t="shared" si="17"/>
        <v>13.3963899619474</v>
      </c>
      <c r="H273" s="19">
        <f t="shared" si="18"/>
        <v>80.37833977168438</v>
      </c>
    </row>
    <row r="274" spans="1:8" ht="49.5" customHeight="1">
      <c r="A274" s="31" t="s">
        <v>418</v>
      </c>
      <c r="B274" s="2">
        <f>ЕСН!D274</f>
        <v>43.04592995243425</v>
      </c>
      <c r="C274" s="1"/>
      <c r="D274" s="1"/>
      <c r="E274" s="2">
        <f>'расч.накл'!D273</f>
        <v>61.824799547659026</v>
      </c>
      <c r="F274" s="2">
        <f t="shared" si="16"/>
        <v>104.87072950009328</v>
      </c>
      <c r="G274" s="2">
        <f t="shared" si="17"/>
        <v>20.974145900018655</v>
      </c>
      <c r="H274" s="19">
        <f t="shared" si="18"/>
        <v>125.84487540011193</v>
      </c>
    </row>
    <row r="275" spans="1:8" ht="31.5" customHeight="1">
      <c r="A275" s="31" t="s">
        <v>786</v>
      </c>
      <c r="B275" s="2">
        <f>ЕСН!D275</f>
        <v>0</v>
      </c>
      <c r="C275" s="1"/>
      <c r="D275" s="1"/>
      <c r="E275" s="2">
        <f>'расч.накл'!D274</f>
        <v>0</v>
      </c>
      <c r="F275" s="2">
        <f t="shared" si="16"/>
        <v>0</v>
      </c>
      <c r="G275" s="2">
        <f t="shared" si="17"/>
        <v>0</v>
      </c>
      <c r="H275" s="19">
        <f t="shared" si="18"/>
        <v>0</v>
      </c>
    </row>
    <row r="276" spans="1:8" ht="31.5" customHeight="1">
      <c r="A276" s="31" t="s">
        <v>289</v>
      </c>
      <c r="B276" s="2">
        <f>ЕСН!D276</f>
        <v>333.2588125349748</v>
      </c>
      <c r="C276" s="1"/>
      <c r="D276" s="1"/>
      <c r="E276" s="2">
        <f>'расч.накл'!D275</f>
        <v>478.6436094012311</v>
      </c>
      <c r="F276" s="2">
        <f t="shared" si="16"/>
        <v>811.9024219362059</v>
      </c>
      <c r="G276" s="2">
        <f t="shared" si="17"/>
        <v>162.38048438724118</v>
      </c>
      <c r="H276" s="19">
        <f t="shared" si="18"/>
        <v>974.282906323447</v>
      </c>
    </row>
    <row r="277" spans="1:8" ht="31.5" customHeight="1">
      <c r="A277" s="31" t="s">
        <v>765</v>
      </c>
      <c r="B277" s="2">
        <f>ЕСН!D277</f>
        <v>0</v>
      </c>
      <c r="C277" s="1"/>
      <c r="D277" s="1"/>
      <c r="E277" s="2">
        <f>'расч.накл'!D276</f>
        <v>0</v>
      </c>
      <c r="F277" s="2">
        <f t="shared" si="16"/>
        <v>0</v>
      </c>
      <c r="G277" s="2">
        <f t="shared" si="17"/>
        <v>0</v>
      </c>
      <c r="H277" s="19">
        <f t="shared" si="18"/>
        <v>0</v>
      </c>
    </row>
    <row r="278" spans="1:8" ht="31.5" customHeight="1">
      <c r="A278" s="31" t="s">
        <v>265</v>
      </c>
      <c r="B278" s="2">
        <f>ЕСН!D278</f>
        <v>36.93618505595971</v>
      </c>
      <c r="C278" s="1"/>
      <c r="D278" s="1"/>
      <c r="E278" s="2">
        <f>'расч.накл'!D277</f>
        <v>53.04966670863645</v>
      </c>
      <c r="F278" s="2">
        <f t="shared" si="16"/>
        <v>89.98585176459616</v>
      </c>
      <c r="G278" s="2">
        <f t="shared" si="17"/>
        <v>17.997170352919234</v>
      </c>
      <c r="H278" s="19">
        <f t="shared" si="18"/>
        <v>107.98302211751539</v>
      </c>
    </row>
    <row r="279" spans="1:8" ht="31.5" customHeight="1">
      <c r="A279" s="31" t="s">
        <v>266</v>
      </c>
      <c r="B279" s="2">
        <f>ЕСН!D279</f>
        <v>73.87237011191942</v>
      </c>
      <c r="C279" s="1"/>
      <c r="D279" s="1"/>
      <c r="E279" s="2">
        <f>'расч.накл'!D278</f>
        <v>106.0993334172729</v>
      </c>
      <c r="F279" s="2">
        <f t="shared" si="16"/>
        <v>179.97170352919233</v>
      </c>
      <c r="G279" s="2">
        <f t="shared" si="17"/>
        <v>35.99434070583847</v>
      </c>
      <c r="H279" s="19">
        <f t="shared" si="18"/>
        <v>215.96604423503078</v>
      </c>
    </row>
    <row r="280" spans="1:8" ht="48" customHeight="1">
      <c r="A280" s="31" t="s">
        <v>267</v>
      </c>
      <c r="B280" s="2">
        <f>ЕСН!D280</f>
        <v>44.10124952546167</v>
      </c>
      <c r="C280" s="1"/>
      <c r="D280" s="1"/>
      <c r="E280" s="2">
        <f>'расч.накл'!D279</f>
        <v>63.340504310762924</v>
      </c>
      <c r="F280" s="2">
        <f t="shared" si="16"/>
        <v>107.44175383622459</v>
      </c>
      <c r="G280" s="2">
        <f t="shared" si="17"/>
        <v>21.48835076724492</v>
      </c>
      <c r="H280" s="19">
        <f t="shared" si="18"/>
        <v>128.93010460346952</v>
      </c>
    </row>
    <row r="281" spans="1:8" ht="43.5" customHeight="1">
      <c r="A281" s="31" t="s">
        <v>268</v>
      </c>
      <c r="B281" s="2">
        <f>ЕСН!D281</f>
        <v>1.05531957302742</v>
      </c>
      <c r="C281" s="1"/>
      <c r="D281" s="1"/>
      <c r="E281" s="2">
        <f>'расч.накл'!D280</f>
        <v>1.5157047631038985</v>
      </c>
      <c r="F281" s="2">
        <f t="shared" si="16"/>
        <v>2.5710243361313188</v>
      </c>
      <c r="G281" s="2">
        <f t="shared" si="17"/>
        <v>0.5142048672262638</v>
      </c>
      <c r="H281" s="19">
        <f t="shared" si="18"/>
        <v>3.0852292033575823</v>
      </c>
    </row>
    <row r="282" spans="1:8" ht="45" customHeight="1">
      <c r="A282" s="31" t="s">
        <v>269</v>
      </c>
      <c r="B282" s="2">
        <f>ЕСН!D282</f>
        <v>8.220384042529378</v>
      </c>
      <c r="C282" s="1"/>
      <c r="D282" s="1"/>
      <c r="E282" s="2">
        <f>'расч.накл'!D281</f>
        <v>11.806542365230367</v>
      </c>
      <c r="F282" s="2">
        <f t="shared" si="16"/>
        <v>20.026926407759746</v>
      </c>
      <c r="G282" s="2">
        <f t="shared" si="17"/>
        <v>4.005385281551949</v>
      </c>
      <c r="H282" s="19">
        <f t="shared" si="18"/>
        <v>24.032311689311694</v>
      </c>
    </row>
    <row r="283" spans="1:8" ht="45.75" customHeight="1">
      <c r="A283" s="31" t="s">
        <v>275</v>
      </c>
      <c r="B283" s="2">
        <f>ЕСН!D283</f>
        <v>12.997093688864016</v>
      </c>
      <c r="C283" s="1"/>
      <c r="D283" s="1"/>
      <c r="E283" s="2">
        <f>'расч.накл'!D282</f>
        <v>18.667100766648012</v>
      </c>
      <c r="F283" s="2">
        <f t="shared" si="16"/>
        <v>31.66419445551203</v>
      </c>
      <c r="G283" s="2">
        <f t="shared" si="17"/>
        <v>6.332838891102406</v>
      </c>
      <c r="H283" s="19">
        <f t="shared" si="18"/>
        <v>37.99703334661444</v>
      </c>
    </row>
    <row r="284" spans="1:8" ht="58.5" customHeight="1">
      <c r="A284" s="31" t="s">
        <v>276</v>
      </c>
      <c r="B284" s="2">
        <f>ЕСН!D284</f>
        <v>5.443227271404588</v>
      </c>
      <c r="C284" s="1"/>
      <c r="D284" s="1"/>
      <c r="E284" s="2">
        <f>'расч.накл'!D283</f>
        <v>7.817845620220107</v>
      </c>
      <c r="F284" s="2">
        <f t="shared" si="16"/>
        <v>13.261072891624696</v>
      </c>
      <c r="G284" s="2">
        <f t="shared" si="17"/>
        <v>2.6522145783249393</v>
      </c>
      <c r="H284" s="19">
        <f t="shared" si="18"/>
        <v>15.913287469949635</v>
      </c>
    </row>
    <row r="285" spans="1:8" ht="62.25" customHeight="1">
      <c r="A285" s="31" t="s">
        <v>277</v>
      </c>
      <c r="B285" s="2">
        <f>ЕСН!D285</f>
        <v>1.388578385562395</v>
      </c>
      <c r="C285" s="1"/>
      <c r="D285" s="1"/>
      <c r="E285" s="2">
        <f>'расч.накл'!D284</f>
        <v>1.9943483725051296</v>
      </c>
      <c r="F285" s="2">
        <f t="shared" si="16"/>
        <v>3.3829267580675246</v>
      </c>
      <c r="G285" s="2">
        <f t="shared" si="17"/>
        <v>0.676585351613505</v>
      </c>
      <c r="H285" s="19">
        <f t="shared" si="18"/>
        <v>4.059512109681029</v>
      </c>
    </row>
    <row r="286" spans="1:8" ht="61.5" customHeight="1">
      <c r="A286" s="31" t="s">
        <v>278</v>
      </c>
      <c r="B286" s="2">
        <f>ЕСН!D286</f>
        <v>18.495864095691104</v>
      </c>
      <c r="C286" s="1"/>
      <c r="D286" s="1"/>
      <c r="E286" s="2">
        <f>'расч.накл'!D285</f>
        <v>26.564720321768327</v>
      </c>
      <c r="F286" s="2">
        <f t="shared" si="16"/>
        <v>45.06058441745943</v>
      </c>
      <c r="G286" s="2">
        <f t="shared" si="17"/>
        <v>9.012116883491887</v>
      </c>
      <c r="H286" s="19">
        <f t="shared" si="18"/>
        <v>54.072701300951316</v>
      </c>
    </row>
    <row r="287" spans="1:8" ht="63.75" customHeight="1">
      <c r="A287" s="31" t="s">
        <v>279</v>
      </c>
      <c r="B287" s="2">
        <f>ЕСН!D287</f>
        <v>36.93618505595971</v>
      </c>
      <c r="C287" s="1"/>
      <c r="D287" s="1"/>
      <c r="E287" s="2">
        <f>'расч.накл'!D286</f>
        <v>53.04966670863645</v>
      </c>
      <c r="F287" s="2">
        <f t="shared" si="16"/>
        <v>89.98585176459616</v>
      </c>
      <c r="G287" s="2">
        <f t="shared" si="17"/>
        <v>17.997170352919234</v>
      </c>
      <c r="H287" s="19">
        <f t="shared" si="18"/>
        <v>107.98302211751539</v>
      </c>
    </row>
    <row r="288" spans="1:8" ht="47.25" customHeight="1">
      <c r="A288" s="31" t="s">
        <v>280</v>
      </c>
      <c r="B288" s="2">
        <f>ЕСН!D288</f>
        <v>5.443227271404588</v>
      </c>
      <c r="C288" s="1"/>
      <c r="D288" s="1"/>
      <c r="E288" s="2">
        <f>'расч.накл'!D287</f>
        <v>7.817845620220107</v>
      </c>
      <c r="F288" s="2">
        <f t="shared" si="16"/>
        <v>13.261072891624696</v>
      </c>
      <c r="G288" s="2">
        <f t="shared" si="17"/>
        <v>2.6522145783249393</v>
      </c>
      <c r="H288" s="19">
        <f t="shared" si="18"/>
        <v>15.913287469949635</v>
      </c>
    </row>
    <row r="289" spans="1:8" ht="31.5" customHeight="1">
      <c r="A289" s="31" t="s">
        <v>281</v>
      </c>
      <c r="B289" s="2">
        <f>ЕСН!D289</f>
        <v>16.774026897593732</v>
      </c>
      <c r="C289" s="1"/>
      <c r="D289" s="1"/>
      <c r="E289" s="2">
        <f>'расч.накл'!D288</f>
        <v>24.091728339861966</v>
      </c>
      <c r="F289" s="2">
        <f t="shared" si="16"/>
        <v>40.8657552374557</v>
      </c>
      <c r="G289" s="2">
        <f t="shared" si="17"/>
        <v>8.17315104749114</v>
      </c>
      <c r="H289" s="19">
        <f t="shared" si="18"/>
        <v>49.03890628494684</v>
      </c>
    </row>
    <row r="290" spans="1:8" ht="66" customHeight="1">
      <c r="A290" s="31" t="s">
        <v>381</v>
      </c>
      <c r="B290" s="2">
        <f>ЕСН!D290</f>
        <v>5.443227271404588</v>
      </c>
      <c r="C290" s="1"/>
      <c r="D290" s="1"/>
      <c r="E290" s="2">
        <f>'расч.накл'!D289</f>
        <v>7.817845620220107</v>
      </c>
      <c r="F290" s="2">
        <f t="shared" si="16"/>
        <v>13.261072891624696</v>
      </c>
      <c r="G290" s="2">
        <f t="shared" si="17"/>
        <v>2.6522145783249393</v>
      </c>
      <c r="H290" s="19">
        <f t="shared" si="18"/>
        <v>15.913287469949635</v>
      </c>
    </row>
    <row r="291" spans="1:8" ht="48" customHeight="1">
      <c r="A291" s="162" t="s">
        <v>600</v>
      </c>
      <c r="B291" s="164"/>
      <c r="C291" s="164"/>
      <c r="D291" s="164"/>
      <c r="E291" s="164"/>
      <c r="F291" s="164"/>
      <c r="G291" s="164"/>
      <c r="H291" s="166"/>
    </row>
    <row r="292" spans="1:8" ht="34.5" customHeight="1">
      <c r="A292" s="31" t="s">
        <v>380</v>
      </c>
      <c r="B292" s="2">
        <f>ЕСН!D292</f>
        <v>34.3256576911024</v>
      </c>
      <c r="C292" s="1"/>
      <c r="D292" s="1"/>
      <c r="E292" s="2">
        <f>'расч.накл'!D291</f>
        <v>49.3002917683268</v>
      </c>
      <c r="F292" s="2">
        <f t="shared" si="16"/>
        <v>83.6259494594292</v>
      </c>
      <c r="G292" s="2">
        <f t="shared" si="17"/>
        <v>16.72518989188584</v>
      </c>
      <c r="H292" s="19">
        <f t="shared" si="18"/>
        <v>100.35113935131503</v>
      </c>
    </row>
    <row r="293" spans="1:8" ht="34.5" customHeight="1">
      <c r="A293" s="31" t="s">
        <v>453</v>
      </c>
      <c r="B293" s="2">
        <f>ЕСН!D293</f>
        <v>0.3332588125349748</v>
      </c>
      <c r="C293" s="1"/>
      <c r="D293" s="1"/>
      <c r="E293" s="2">
        <f>'расч.накл'!D292</f>
        <v>0.47864360940123113</v>
      </c>
      <c r="F293" s="2">
        <f>B293+C293+D293+E293</f>
        <v>0.8119024219362059</v>
      </c>
      <c r="G293" s="2">
        <f t="shared" si="17"/>
        <v>0.16238048438724118</v>
      </c>
      <c r="H293" s="19">
        <f t="shared" si="18"/>
        <v>0.974282906323447</v>
      </c>
    </row>
    <row r="294" spans="1:8" ht="34.5" customHeight="1">
      <c r="A294" s="31" t="s">
        <v>451</v>
      </c>
      <c r="B294" s="2">
        <f>ЕСН!D294</f>
        <v>59.4311549020705</v>
      </c>
      <c r="C294" s="1"/>
      <c r="D294" s="1"/>
      <c r="E294" s="2">
        <f>'расч.накл'!D293</f>
        <v>85.35811034321954</v>
      </c>
      <c r="F294" s="2">
        <f>B294+C294+D294+E294</f>
        <v>144.78926524529004</v>
      </c>
      <c r="G294" s="2">
        <f t="shared" si="17"/>
        <v>28.95785304905801</v>
      </c>
      <c r="H294" s="19">
        <f t="shared" si="18"/>
        <v>173.74711829434804</v>
      </c>
    </row>
    <row r="295" spans="1:8" ht="34.5" customHeight="1">
      <c r="A295" s="31" t="s">
        <v>608</v>
      </c>
      <c r="B295" s="2">
        <f>ЕСН!D295</f>
        <v>82.20384042529378</v>
      </c>
      <c r="C295" s="1"/>
      <c r="D295" s="1"/>
      <c r="E295" s="2">
        <f>'расч.накл'!D294</f>
        <v>118.06542365230368</v>
      </c>
      <c r="F295" s="2">
        <f>B295+C295+D295+E295</f>
        <v>200.26926407759746</v>
      </c>
      <c r="G295" s="2">
        <f t="shared" si="17"/>
        <v>40.05385281551949</v>
      </c>
      <c r="H295" s="19">
        <f t="shared" si="18"/>
        <v>240.32311689311695</v>
      </c>
    </row>
    <row r="296" spans="1:8" ht="34.5" customHeight="1">
      <c r="A296" s="31" t="s">
        <v>288</v>
      </c>
      <c r="B296" s="2">
        <f>ЕСН!D296</f>
        <v>14.441215209848908</v>
      </c>
      <c r="C296" s="1"/>
      <c r="D296" s="1"/>
      <c r="E296" s="2">
        <f>'расч.накл'!D295</f>
        <v>20.741223074053348</v>
      </c>
      <c r="F296" s="2">
        <f>B296+C296+D296+E296</f>
        <v>35.18243828390226</v>
      </c>
      <c r="G296" s="2">
        <f t="shared" si="17"/>
        <v>7.0364876567804515</v>
      </c>
      <c r="H296" s="19">
        <f t="shared" si="18"/>
        <v>42.21892594068271</v>
      </c>
    </row>
    <row r="297" spans="1:8" ht="36.75" customHeight="1">
      <c r="A297" s="31" t="s">
        <v>365</v>
      </c>
      <c r="B297" s="2">
        <f>ЕСН!D297</f>
        <v>99.42221240626748</v>
      </c>
      <c r="C297" s="1">
        <f>медикам!G50</f>
        <v>300</v>
      </c>
      <c r="D297" s="1"/>
      <c r="E297" s="2">
        <f>'расч.накл'!D296</f>
        <v>142.79534347136726</v>
      </c>
      <c r="F297" s="2">
        <f t="shared" si="16"/>
        <v>542.2175558776347</v>
      </c>
      <c r="G297" s="2">
        <f t="shared" si="17"/>
        <v>108.44351117552695</v>
      </c>
      <c r="H297" s="19">
        <f t="shared" si="18"/>
        <v>650.6610670531617</v>
      </c>
    </row>
    <row r="298" spans="1:8" ht="36.75" customHeight="1">
      <c r="A298" s="31" t="s">
        <v>90</v>
      </c>
      <c r="B298" s="2">
        <f>ЕСН!D298</f>
        <v>34.15902828483492</v>
      </c>
      <c r="C298" s="1"/>
      <c r="D298" s="1"/>
      <c r="E298" s="2">
        <f>'расч.накл'!D297</f>
        <v>49.06096996362619</v>
      </c>
      <c r="F298" s="2">
        <f t="shared" si="16"/>
        <v>83.21999824846111</v>
      </c>
      <c r="G298" s="2">
        <f t="shared" si="17"/>
        <v>16.643999649692223</v>
      </c>
      <c r="H298" s="19">
        <f t="shared" si="18"/>
        <v>99.86399789815333</v>
      </c>
    </row>
    <row r="299" spans="1:8" ht="36.75" customHeight="1">
      <c r="A299" s="31" t="s">
        <v>91</v>
      </c>
      <c r="B299" s="2">
        <f>ЕСН!D299</f>
        <v>34.15902828483492</v>
      </c>
      <c r="C299" s="1"/>
      <c r="D299" s="1"/>
      <c r="E299" s="2">
        <f>'расч.накл'!D298</f>
        <v>49.06096996362619</v>
      </c>
      <c r="F299" s="2">
        <f t="shared" si="16"/>
        <v>83.21999824846111</v>
      </c>
      <c r="G299" s="2">
        <f t="shared" si="17"/>
        <v>16.643999649692223</v>
      </c>
      <c r="H299" s="19">
        <f t="shared" si="18"/>
        <v>99.86399789815333</v>
      </c>
    </row>
    <row r="300" spans="1:8" ht="36.75" customHeight="1">
      <c r="A300" s="31" t="s">
        <v>307</v>
      </c>
      <c r="B300" s="2">
        <f>ЕСН!D300</f>
        <v>10.275480053161722</v>
      </c>
      <c r="C300" s="1"/>
      <c r="D300" s="1"/>
      <c r="E300" s="2">
        <f>'расч.накл'!D299</f>
        <v>14.75817795653796</v>
      </c>
      <c r="F300" s="2">
        <f t="shared" si="16"/>
        <v>25.033658009699682</v>
      </c>
      <c r="G300" s="2">
        <f t="shared" si="17"/>
        <v>5.006731601939936</v>
      </c>
      <c r="H300" s="19">
        <f t="shared" si="18"/>
        <v>30.04038961163962</v>
      </c>
    </row>
    <row r="301" spans="1:8" ht="38.25" customHeight="1">
      <c r="A301" s="31" t="s">
        <v>21</v>
      </c>
      <c r="B301" s="2">
        <f>ЕСН!D301</f>
        <v>19.44009739787353</v>
      </c>
      <c r="C301" s="1">
        <v>7.4</v>
      </c>
      <c r="D301" s="1"/>
      <c r="E301" s="2">
        <f>'расч.накл'!D300</f>
        <v>27.920877215071815</v>
      </c>
      <c r="F301" s="2">
        <f t="shared" si="16"/>
        <v>54.76097461294535</v>
      </c>
      <c r="G301" s="2">
        <f t="shared" si="17"/>
        <v>10.95219492258907</v>
      </c>
      <c r="H301" s="19">
        <f t="shared" si="18"/>
        <v>65.71316953553442</v>
      </c>
    </row>
    <row r="302" spans="1:8" ht="38.25" customHeight="1">
      <c r="A302" s="31" t="s">
        <v>404</v>
      </c>
      <c r="B302" s="2">
        <f>ЕСН!D302</f>
        <v>5.55431354224958</v>
      </c>
      <c r="C302" s="1"/>
      <c r="D302" s="1"/>
      <c r="E302" s="2">
        <f>'расч.накл'!D301</f>
        <v>7.977393490020519</v>
      </c>
      <c r="F302" s="2">
        <f aca="true" t="shared" si="20" ref="F302:F307">B302+C302+D302+E302</f>
        <v>13.531707032270099</v>
      </c>
      <c r="G302" s="2">
        <f t="shared" si="17"/>
        <v>2.70634140645402</v>
      </c>
      <c r="H302" s="19">
        <f t="shared" si="18"/>
        <v>16.238048438724118</v>
      </c>
    </row>
    <row r="303" spans="1:8" ht="38.25" customHeight="1">
      <c r="A303" s="31" t="s">
        <v>169</v>
      </c>
      <c r="B303" s="2">
        <f>ЕСН!D303</f>
        <v>413.24092754336874</v>
      </c>
      <c r="C303" s="1"/>
      <c r="D303" s="1">
        <v>76.26</v>
      </c>
      <c r="E303" s="2">
        <f>'расч.накл'!D302</f>
        <v>593.5180756575267</v>
      </c>
      <c r="F303" s="2">
        <f t="shared" si="20"/>
        <v>1083.0190032008954</v>
      </c>
      <c r="G303" s="2">
        <f aca="true" t="shared" si="21" ref="G303:G308">F303*0.2</f>
        <v>216.6038006401791</v>
      </c>
      <c r="H303" s="19">
        <f t="shared" si="18"/>
        <v>1299.6228038410745</v>
      </c>
    </row>
    <row r="304" spans="1:8" ht="38.25" customHeight="1">
      <c r="A304" s="31" t="s">
        <v>100</v>
      </c>
      <c r="B304" s="2">
        <f>ЕСН!D304</f>
        <v>244.3897958589815</v>
      </c>
      <c r="C304" s="1"/>
      <c r="D304" s="1"/>
      <c r="E304" s="2">
        <f>'расч.накл'!D303</f>
        <v>351.0053135609028</v>
      </c>
      <c r="F304" s="2">
        <f t="shared" si="20"/>
        <v>595.3951094198843</v>
      </c>
      <c r="G304" s="2">
        <f t="shared" si="21"/>
        <v>119.07902188397686</v>
      </c>
      <c r="H304" s="19">
        <f t="shared" si="18"/>
        <v>714.4741313038612</v>
      </c>
    </row>
    <row r="305" spans="1:8" ht="38.25" customHeight="1">
      <c r="A305" s="31" t="s">
        <v>732</v>
      </c>
      <c r="B305" s="2">
        <f>ЕСН!D305</f>
        <v>391.57910472859544</v>
      </c>
      <c r="C305" s="1"/>
      <c r="D305" s="1"/>
      <c r="E305" s="2">
        <f>'расч.накл'!D304</f>
        <v>562.4062410464466</v>
      </c>
      <c r="F305" s="2">
        <f t="shared" si="20"/>
        <v>953.985345775042</v>
      </c>
      <c r="G305" s="2">
        <f t="shared" si="21"/>
        <v>190.79706915500842</v>
      </c>
      <c r="H305" s="19">
        <f t="shared" si="18"/>
        <v>1144.7824149300504</v>
      </c>
    </row>
    <row r="306" spans="1:8" ht="38.25" customHeight="1">
      <c r="A306" s="31" t="s">
        <v>733</v>
      </c>
      <c r="B306" s="2">
        <f>ЕСН!D306</f>
        <v>244.3897958589815</v>
      </c>
      <c r="C306" s="1"/>
      <c r="D306" s="1"/>
      <c r="E306" s="2">
        <f>'расч.накл'!D305</f>
        <v>351.0053135609028</v>
      </c>
      <c r="F306" s="2">
        <f t="shared" si="20"/>
        <v>595.3951094198843</v>
      </c>
      <c r="G306" s="2">
        <f t="shared" si="21"/>
        <v>119.07902188397686</v>
      </c>
      <c r="H306" s="19">
        <f t="shared" si="18"/>
        <v>714.4741313038612</v>
      </c>
    </row>
    <row r="307" spans="1:8" ht="38.25" customHeight="1">
      <c r="A307" s="134" t="s">
        <v>788</v>
      </c>
      <c r="B307" s="2">
        <f>ЕСН!D307</f>
        <v>26.382989325685507</v>
      </c>
      <c r="C307" s="1"/>
      <c r="D307" s="1"/>
      <c r="E307" s="2">
        <f>'расч.накл'!D306</f>
        <v>37.892619077597466</v>
      </c>
      <c r="F307" s="2">
        <f t="shared" si="20"/>
        <v>64.27560840328297</v>
      </c>
      <c r="G307" s="2">
        <f t="shared" si="21"/>
        <v>12.855121680656595</v>
      </c>
      <c r="H307" s="19">
        <f t="shared" si="18"/>
        <v>77.13073008393957</v>
      </c>
    </row>
    <row r="308" spans="1:8" ht="38.25" customHeight="1">
      <c r="A308" s="50" t="s">
        <v>358</v>
      </c>
      <c r="B308" s="17">
        <f>ЕСН!D308</f>
        <v>113.8634276161164</v>
      </c>
      <c r="C308" s="17"/>
      <c r="D308" s="17"/>
      <c r="E308" s="17">
        <f>'расч.накл'!D307</f>
        <v>163.53656654542064</v>
      </c>
      <c r="F308" s="17">
        <f>B308+E308</f>
        <v>277.39999416153705</v>
      </c>
      <c r="G308" s="17">
        <f t="shared" si="21"/>
        <v>55.479998832307416</v>
      </c>
      <c r="H308" s="17">
        <f t="shared" si="18"/>
        <v>332.87999299384444</v>
      </c>
    </row>
    <row r="309" spans="1:8" ht="38.25" customHeight="1">
      <c r="A309" s="31" t="s">
        <v>359</v>
      </c>
      <c r="B309" s="2"/>
      <c r="C309" s="2"/>
      <c r="D309" s="2"/>
      <c r="E309" s="2"/>
      <c r="F309" s="2"/>
      <c r="G309" s="2"/>
      <c r="H309" s="2"/>
    </row>
    <row r="310" spans="1:8" ht="38.25" customHeight="1">
      <c r="A310" s="31" t="s">
        <v>408</v>
      </c>
      <c r="B310" s="2">
        <f>ЕСН!D310</f>
        <v>34.15902828483492</v>
      </c>
      <c r="C310" s="2"/>
      <c r="D310" s="2"/>
      <c r="E310" s="2">
        <f>'расч.накл'!D309</f>
        <v>49.06096996362619</v>
      </c>
      <c r="F310" s="2">
        <f>B310+E310</f>
        <v>83.21999824846111</v>
      </c>
      <c r="G310" s="2">
        <f>F310*0.2</f>
        <v>16.643999649692223</v>
      </c>
      <c r="H310" s="2">
        <f>F310+G310</f>
        <v>99.86399789815333</v>
      </c>
    </row>
    <row r="311" spans="1:8" ht="38.25" customHeight="1">
      <c r="A311" s="31" t="s">
        <v>150</v>
      </c>
      <c r="B311" s="2">
        <f>ЕСН!D311</f>
        <v>38.602479118634584</v>
      </c>
      <c r="C311" s="2"/>
      <c r="D311" s="2"/>
      <c r="E311" s="2">
        <f>'расч.накл'!D310</f>
        <v>55.4428847556426</v>
      </c>
      <c r="F311" s="2">
        <f>B311+E311</f>
        <v>94.04536387427719</v>
      </c>
      <c r="G311" s="2">
        <f>F311*0.2</f>
        <v>18.809072774855437</v>
      </c>
      <c r="H311" s="2">
        <f>F311+G311</f>
        <v>112.85443664913262</v>
      </c>
    </row>
    <row r="312" spans="1:8" ht="55.5" customHeight="1">
      <c r="A312" s="31" t="s">
        <v>360</v>
      </c>
      <c r="B312" s="2">
        <f>ЕСН!D312</f>
        <v>31.659587190822606</v>
      </c>
      <c r="C312" s="2"/>
      <c r="D312" s="2"/>
      <c r="E312" s="2">
        <f>'расч.накл'!D311</f>
        <v>45.471142893116955</v>
      </c>
      <c r="F312" s="2">
        <f>B312+E312</f>
        <v>77.13073008393957</v>
      </c>
      <c r="G312" s="2">
        <f>F312*0.2</f>
        <v>15.426146016787914</v>
      </c>
      <c r="H312" s="2">
        <f>F312+G312</f>
        <v>92.55687610072748</v>
      </c>
    </row>
    <row r="313" spans="1:8" ht="38.25" customHeight="1">
      <c r="A313" s="31" t="s">
        <v>362</v>
      </c>
      <c r="B313" s="2">
        <f>ЕСН!D313</f>
        <v>26.382989325685507</v>
      </c>
      <c r="C313" s="2"/>
      <c r="D313" s="2"/>
      <c r="E313" s="2">
        <f>'расч.накл'!D312</f>
        <v>37.892619077597466</v>
      </c>
      <c r="F313" s="2">
        <f>B313+E313</f>
        <v>64.27560840328297</v>
      </c>
      <c r="G313" s="2">
        <f>F313*0.2</f>
        <v>12.855121680656595</v>
      </c>
      <c r="H313" s="2">
        <f>F313+G313</f>
        <v>77.13073008393957</v>
      </c>
    </row>
    <row r="314" spans="1:8" ht="38.25" customHeight="1">
      <c r="A314" s="31" t="s">
        <v>378</v>
      </c>
      <c r="B314" s="2">
        <f>ЕСН!D314</f>
        <v>26.382989325685507</v>
      </c>
      <c r="C314" s="2"/>
      <c r="D314" s="2"/>
      <c r="E314" s="2">
        <f>'расч.накл'!D313</f>
        <v>37.892619077597466</v>
      </c>
      <c r="F314" s="2">
        <f>B314+E314</f>
        <v>64.27560840328297</v>
      </c>
      <c r="G314" s="2">
        <f>F314*0.2</f>
        <v>12.855121680656595</v>
      </c>
      <c r="H314" s="2">
        <f>F314+G314</f>
        <v>77.13073008393957</v>
      </c>
    </row>
  </sheetData>
  <sheetProtection/>
  <mergeCells count="18">
    <mergeCell ref="A291:H291"/>
    <mergeCell ref="A192:H192"/>
    <mergeCell ref="A229:H229"/>
    <mergeCell ref="A227:H227"/>
    <mergeCell ref="A261:H261"/>
    <mergeCell ref="A225:H225"/>
    <mergeCell ref="A243:H243"/>
    <mergeCell ref="A216:H216"/>
    <mergeCell ref="A146:H146"/>
    <mergeCell ref="A76:H76"/>
    <mergeCell ref="A186:H186"/>
    <mergeCell ref="A168:H168"/>
    <mergeCell ref="A165:H165"/>
    <mergeCell ref="A23:H23"/>
    <mergeCell ref="A18:H18"/>
    <mergeCell ref="A5:H5"/>
    <mergeCell ref="A1:G1"/>
    <mergeCell ref="A2:G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26.00390625" style="0" customWidth="1"/>
    <col min="2" max="2" width="21.421875" style="0" customWidth="1"/>
    <col min="3" max="3" width="11.00390625" style="0" customWidth="1"/>
    <col min="4" max="4" width="12.00390625" style="0" customWidth="1"/>
    <col min="5" max="6" width="13.421875" style="0" customWidth="1"/>
    <col min="7" max="7" width="11.00390625" style="0" customWidth="1"/>
    <col min="8" max="8" width="12.8515625" style="0" customWidth="1"/>
  </cols>
  <sheetData>
    <row r="1" spans="1:8" ht="25.5" customHeight="1">
      <c r="A1" s="169" t="s">
        <v>184</v>
      </c>
      <c r="B1" s="150"/>
      <c r="C1" s="150"/>
      <c r="D1" s="150"/>
      <c r="E1" s="150"/>
      <c r="F1" s="150"/>
      <c r="G1" s="150"/>
      <c r="H1" s="150"/>
    </row>
    <row r="2" spans="1:8" ht="33.75" customHeight="1">
      <c r="A2" s="170" t="s">
        <v>371</v>
      </c>
      <c r="B2" s="171"/>
      <c r="C2" s="171"/>
      <c r="D2" s="171"/>
      <c r="E2" s="171"/>
      <c r="F2" s="171"/>
      <c r="G2" s="171"/>
      <c r="H2" s="171"/>
    </row>
    <row r="3" spans="1:8" ht="87.75" customHeight="1">
      <c r="A3" s="12" t="s">
        <v>795</v>
      </c>
      <c r="B3" s="13" t="s">
        <v>182</v>
      </c>
      <c r="C3" s="13" t="s">
        <v>183</v>
      </c>
      <c r="D3" s="13" t="s">
        <v>176</v>
      </c>
      <c r="E3" s="13" t="s">
        <v>177</v>
      </c>
      <c r="F3" s="13" t="s">
        <v>178</v>
      </c>
      <c r="G3" s="13" t="s">
        <v>179</v>
      </c>
      <c r="H3" s="14" t="s">
        <v>180</v>
      </c>
    </row>
    <row r="4" spans="1:8" ht="14.25">
      <c r="A4" s="8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42">
      <c r="A5" s="4" t="s">
        <v>169</v>
      </c>
      <c r="B5" s="11" t="s">
        <v>185</v>
      </c>
      <c r="C5" s="1">
        <v>25</v>
      </c>
      <c r="D5" s="1">
        <v>255000</v>
      </c>
      <c r="E5" s="1">
        <v>1.2</v>
      </c>
      <c r="F5" s="1">
        <v>20.9</v>
      </c>
      <c r="G5" s="1">
        <v>4</v>
      </c>
      <c r="H5" s="2">
        <f>D5*C5/12/F5/G5*E5/100</f>
        <v>76.25598086124401</v>
      </c>
    </row>
  </sheetData>
  <sheetProtection/>
  <mergeCells count="2">
    <mergeCell ref="A1:H1"/>
    <mergeCell ref="A2:H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43">
      <selection activeCell="I56" sqref="I56"/>
    </sheetView>
  </sheetViews>
  <sheetFormatPr defaultColWidth="9.140625" defaultRowHeight="15"/>
  <cols>
    <col min="1" max="1" width="46.57421875" style="0" customWidth="1"/>
    <col min="2" max="2" width="27.421875" style="0" customWidth="1"/>
    <col min="3" max="3" width="9.421875" style="0" customWidth="1"/>
    <col min="4" max="4" width="11.7109375" style="0" customWidth="1"/>
    <col min="5" max="5" width="8.28125" style="0" customWidth="1"/>
    <col min="6" max="6" width="14.57421875" style="0" customWidth="1"/>
    <col min="7" max="7" width="15.8515625" style="0" customWidth="1"/>
  </cols>
  <sheetData>
    <row r="1" spans="1:6" ht="14.25">
      <c r="A1" s="177" t="s">
        <v>221</v>
      </c>
      <c r="B1" s="178"/>
      <c r="C1" s="178"/>
      <c r="D1" s="178"/>
      <c r="E1" s="178"/>
      <c r="F1" s="178"/>
    </row>
    <row r="2" spans="1:6" ht="14.25">
      <c r="A2" s="180" t="s">
        <v>220</v>
      </c>
      <c r="B2" s="181"/>
      <c r="C2" s="181"/>
      <c r="D2" s="181"/>
      <c r="E2" s="181"/>
      <c r="F2" s="181"/>
    </row>
    <row r="3" spans="1:7" ht="136.5" customHeight="1">
      <c r="A3" s="4" t="s">
        <v>795</v>
      </c>
      <c r="B3" s="13" t="s">
        <v>190</v>
      </c>
      <c r="C3" s="13" t="s">
        <v>186</v>
      </c>
      <c r="D3" s="13" t="s">
        <v>187</v>
      </c>
      <c r="E3" s="13" t="s">
        <v>188</v>
      </c>
      <c r="F3" s="13" t="s">
        <v>189</v>
      </c>
      <c r="G3" s="14" t="s">
        <v>223</v>
      </c>
    </row>
    <row r="4" spans="1:7" ht="14.25">
      <c r="A4" s="8">
        <v>1</v>
      </c>
      <c r="B4" s="10">
        <v>2</v>
      </c>
      <c r="C4" s="8">
        <v>3</v>
      </c>
      <c r="D4" s="8">
        <v>4</v>
      </c>
      <c r="E4" s="8">
        <v>5</v>
      </c>
      <c r="F4" s="8">
        <v>6</v>
      </c>
      <c r="G4" s="15">
        <v>7</v>
      </c>
    </row>
    <row r="5" spans="1:7" ht="18" customHeight="1">
      <c r="A5" s="182" t="s">
        <v>6</v>
      </c>
      <c r="B5" s="183"/>
      <c r="C5" s="183"/>
      <c r="D5" s="183"/>
      <c r="E5" s="183"/>
      <c r="F5" s="184"/>
      <c r="G5" s="16"/>
    </row>
    <row r="6" spans="1:7" ht="18.75" customHeight="1">
      <c r="A6" s="4" t="s">
        <v>10</v>
      </c>
      <c r="B6" s="4" t="s">
        <v>197</v>
      </c>
      <c r="C6" s="5"/>
      <c r="D6" s="5">
        <v>130</v>
      </c>
      <c r="E6" s="5">
        <v>5</v>
      </c>
      <c r="F6" s="37">
        <f>C6/D6*E6</f>
        <v>0</v>
      </c>
      <c r="G6" s="17">
        <f>F6</f>
        <v>0</v>
      </c>
    </row>
    <row r="7" spans="1:7" ht="15" customHeight="1">
      <c r="A7" s="175" t="s">
        <v>11</v>
      </c>
      <c r="B7" s="4" t="s">
        <v>199</v>
      </c>
      <c r="C7" s="5"/>
      <c r="D7" s="5">
        <v>100</v>
      </c>
      <c r="E7" s="5">
        <v>50</v>
      </c>
      <c r="F7" s="37">
        <f aca="true" t="shared" si="0" ref="F7:F48">C7/D7*E7</f>
        <v>0</v>
      </c>
      <c r="G7" s="172">
        <f>F7+F8</f>
        <v>0</v>
      </c>
    </row>
    <row r="8" spans="1:7" ht="14.25">
      <c r="A8" s="176"/>
      <c r="B8" s="4" t="s">
        <v>198</v>
      </c>
      <c r="C8" s="5"/>
      <c r="D8" s="5">
        <v>25000</v>
      </c>
      <c r="E8" s="5">
        <v>30</v>
      </c>
      <c r="F8" s="37">
        <f t="shared" si="0"/>
        <v>0</v>
      </c>
      <c r="G8" s="173"/>
    </row>
    <row r="9" spans="1:7" ht="15.75" customHeight="1">
      <c r="A9" s="175" t="s">
        <v>12</v>
      </c>
      <c r="B9" s="4" t="s">
        <v>199</v>
      </c>
      <c r="C9" s="5"/>
      <c r="D9" s="5">
        <v>100</v>
      </c>
      <c r="E9" s="5">
        <v>10</v>
      </c>
      <c r="F9" s="37">
        <f t="shared" si="0"/>
        <v>0</v>
      </c>
      <c r="G9" s="172">
        <f>F9+F10</f>
        <v>0</v>
      </c>
    </row>
    <row r="10" spans="1:7" ht="14.25">
      <c r="A10" s="176"/>
      <c r="B10" s="4" t="s">
        <v>198</v>
      </c>
      <c r="C10" s="5"/>
      <c r="D10" s="5">
        <v>25000</v>
      </c>
      <c r="E10" s="5">
        <v>15</v>
      </c>
      <c r="F10" s="37">
        <f t="shared" si="0"/>
        <v>0</v>
      </c>
      <c r="G10" s="173"/>
    </row>
    <row r="11" spans="1:7" ht="14.25">
      <c r="A11" s="175" t="s">
        <v>13</v>
      </c>
      <c r="B11" s="4" t="s">
        <v>201</v>
      </c>
      <c r="C11" s="5"/>
      <c r="D11" s="5">
        <v>200</v>
      </c>
      <c r="E11" s="5">
        <v>30</v>
      </c>
      <c r="F11" s="37">
        <f t="shared" si="0"/>
        <v>0</v>
      </c>
      <c r="G11" s="172">
        <f>F11+F12</f>
        <v>0</v>
      </c>
    </row>
    <row r="12" spans="1:7" ht="14.25">
      <c r="A12" s="176"/>
      <c r="B12" s="4" t="s">
        <v>200</v>
      </c>
      <c r="C12" s="5"/>
      <c r="D12" s="5">
        <v>100</v>
      </c>
      <c r="E12" s="5">
        <v>50</v>
      </c>
      <c r="F12" s="37">
        <f t="shared" si="0"/>
        <v>0</v>
      </c>
      <c r="G12" s="173"/>
    </row>
    <row r="13" spans="1:7" ht="14.25">
      <c r="A13" s="175" t="s">
        <v>14</v>
      </c>
      <c r="B13" s="4" t="s">
        <v>201</v>
      </c>
      <c r="C13" s="5"/>
      <c r="D13" s="5">
        <v>200</v>
      </c>
      <c r="E13" s="5">
        <v>10</v>
      </c>
      <c r="F13" s="37">
        <f t="shared" si="0"/>
        <v>0</v>
      </c>
      <c r="G13" s="172">
        <f>F13+F14</f>
        <v>0</v>
      </c>
    </row>
    <row r="14" spans="1:7" ht="14.25">
      <c r="A14" s="176"/>
      <c r="B14" s="4" t="s">
        <v>200</v>
      </c>
      <c r="C14" s="5"/>
      <c r="D14" s="5">
        <v>100</v>
      </c>
      <c r="E14" s="5">
        <v>10</v>
      </c>
      <c r="F14" s="37">
        <f t="shared" si="0"/>
        <v>0</v>
      </c>
      <c r="G14" s="173"/>
    </row>
    <row r="15" spans="1:7" ht="14.25">
      <c r="A15" s="175" t="s">
        <v>15</v>
      </c>
      <c r="B15" s="4" t="s">
        <v>203</v>
      </c>
      <c r="C15" s="5"/>
      <c r="D15" s="5">
        <v>100</v>
      </c>
      <c r="E15" s="5">
        <v>10</v>
      </c>
      <c r="F15" s="37">
        <f t="shared" si="0"/>
        <v>0</v>
      </c>
      <c r="G15" s="172">
        <f>F15+F16</f>
        <v>0</v>
      </c>
    </row>
    <row r="16" spans="1:7" ht="14.25">
      <c r="A16" s="176"/>
      <c r="B16" s="4" t="s">
        <v>202</v>
      </c>
      <c r="C16" s="5"/>
      <c r="D16" s="5">
        <v>300</v>
      </c>
      <c r="E16" s="5">
        <v>1000</v>
      </c>
      <c r="F16" s="37">
        <f t="shared" si="0"/>
        <v>0</v>
      </c>
      <c r="G16" s="173"/>
    </row>
    <row r="17" spans="1:7" ht="14.25">
      <c r="A17" s="175" t="s">
        <v>16</v>
      </c>
      <c r="B17" s="4" t="s">
        <v>203</v>
      </c>
      <c r="C17" s="5"/>
      <c r="D17" s="5">
        <v>100</v>
      </c>
      <c r="E17" s="5">
        <v>5</v>
      </c>
      <c r="F17" s="37">
        <f t="shared" si="0"/>
        <v>0</v>
      </c>
      <c r="G17" s="172">
        <f>F17+F18</f>
        <v>0</v>
      </c>
    </row>
    <row r="18" spans="1:7" ht="14.25">
      <c r="A18" s="176"/>
      <c r="B18" s="4" t="s">
        <v>202</v>
      </c>
      <c r="C18" s="5"/>
      <c r="D18" s="5">
        <v>300</v>
      </c>
      <c r="E18" s="5">
        <v>300</v>
      </c>
      <c r="F18" s="37">
        <f t="shared" si="0"/>
        <v>0</v>
      </c>
      <c r="G18" s="173"/>
    </row>
    <row r="19" spans="1:7" ht="15" customHeight="1">
      <c r="A19" s="175" t="s">
        <v>18</v>
      </c>
      <c r="B19" s="4" t="s">
        <v>193</v>
      </c>
      <c r="C19" s="5"/>
      <c r="D19" s="5">
        <v>100</v>
      </c>
      <c r="E19" s="5">
        <v>200</v>
      </c>
      <c r="F19" s="37">
        <f t="shared" si="0"/>
        <v>0</v>
      </c>
      <c r="G19" s="172">
        <f>F19+F20+F21+F22</f>
        <v>0</v>
      </c>
    </row>
    <row r="20" spans="1:7" ht="14.25">
      <c r="A20" s="179"/>
      <c r="B20" s="4" t="s">
        <v>191</v>
      </c>
      <c r="C20" s="5"/>
      <c r="D20" s="5">
        <v>100</v>
      </c>
      <c r="E20" s="5">
        <v>200</v>
      </c>
      <c r="F20" s="37">
        <f t="shared" si="0"/>
        <v>0</v>
      </c>
      <c r="G20" s="174"/>
    </row>
    <row r="21" spans="1:7" ht="14.25">
      <c r="A21" s="179"/>
      <c r="B21" s="4" t="s">
        <v>192</v>
      </c>
      <c r="C21" s="5"/>
      <c r="D21" s="5">
        <v>100</v>
      </c>
      <c r="E21" s="5">
        <v>10</v>
      </c>
      <c r="F21" s="37">
        <f t="shared" si="0"/>
        <v>0</v>
      </c>
      <c r="G21" s="174"/>
    </row>
    <row r="22" spans="1:7" ht="15" customHeight="1">
      <c r="A22" s="176"/>
      <c r="B22" s="4" t="s">
        <v>204</v>
      </c>
      <c r="C22" s="5"/>
      <c r="D22" s="5">
        <v>10</v>
      </c>
      <c r="E22" s="5">
        <v>20</v>
      </c>
      <c r="F22" s="37">
        <f t="shared" si="0"/>
        <v>0</v>
      </c>
      <c r="G22" s="173"/>
    </row>
    <row r="23" spans="1:7" ht="16.5" customHeight="1">
      <c r="A23" s="175" t="s">
        <v>19</v>
      </c>
      <c r="B23" s="4" t="s">
        <v>193</v>
      </c>
      <c r="C23" s="5"/>
      <c r="D23" s="5">
        <v>100</v>
      </c>
      <c r="E23" s="5">
        <v>20</v>
      </c>
      <c r="F23" s="37">
        <f t="shared" si="0"/>
        <v>0</v>
      </c>
      <c r="G23" s="172">
        <f>F23+F24+F25+F26</f>
        <v>0</v>
      </c>
    </row>
    <row r="24" spans="1:7" ht="15.75" customHeight="1">
      <c r="A24" s="179"/>
      <c r="B24" s="4" t="s">
        <v>191</v>
      </c>
      <c r="C24" s="5"/>
      <c r="D24" s="5">
        <v>100</v>
      </c>
      <c r="E24" s="5">
        <v>20</v>
      </c>
      <c r="F24" s="37">
        <f t="shared" si="0"/>
        <v>0</v>
      </c>
      <c r="G24" s="174"/>
    </row>
    <row r="25" spans="1:7" ht="15.75" customHeight="1">
      <c r="A25" s="179"/>
      <c r="B25" s="4" t="s">
        <v>192</v>
      </c>
      <c r="C25" s="5"/>
      <c r="D25" s="5">
        <v>100</v>
      </c>
      <c r="E25" s="5">
        <v>1</v>
      </c>
      <c r="F25" s="37">
        <f t="shared" si="0"/>
        <v>0</v>
      </c>
      <c r="G25" s="174"/>
    </row>
    <row r="26" spans="1:7" ht="15.75" customHeight="1">
      <c r="A26" s="176"/>
      <c r="B26" s="4" t="s">
        <v>204</v>
      </c>
      <c r="C26" s="5"/>
      <c r="D26" s="5">
        <v>10</v>
      </c>
      <c r="E26" s="5">
        <v>5</v>
      </c>
      <c r="F26" s="37">
        <f t="shared" si="0"/>
        <v>0</v>
      </c>
      <c r="G26" s="173"/>
    </row>
    <row r="27" spans="1:7" ht="14.25" customHeight="1">
      <c r="A27" s="175" t="s">
        <v>26</v>
      </c>
      <c r="B27" s="4" t="s">
        <v>206</v>
      </c>
      <c r="C27" s="5"/>
      <c r="D27" s="5">
        <v>150</v>
      </c>
      <c r="E27" s="5">
        <v>20</v>
      </c>
      <c r="F27" s="37">
        <f t="shared" si="0"/>
        <v>0</v>
      </c>
      <c r="G27" s="172">
        <f>F27+F28</f>
        <v>0</v>
      </c>
    </row>
    <row r="28" spans="1:7" ht="14.25">
      <c r="A28" s="176"/>
      <c r="B28" s="4" t="s">
        <v>205</v>
      </c>
      <c r="C28" s="5"/>
      <c r="D28" s="5">
        <v>500</v>
      </c>
      <c r="E28" s="5">
        <v>20</v>
      </c>
      <c r="F28" s="37">
        <f t="shared" si="0"/>
        <v>0</v>
      </c>
      <c r="G28" s="173"/>
    </row>
    <row r="29" spans="1:7" ht="15" customHeight="1">
      <c r="A29" s="175" t="s">
        <v>27</v>
      </c>
      <c r="B29" s="4" t="s">
        <v>193</v>
      </c>
      <c r="C29" s="5"/>
      <c r="D29" s="5">
        <v>100</v>
      </c>
      <c r="E29" s="5">
        <v>200</v>
      </c>
      <c r="F29" s="37">
        <f t="shared" si="0"/>
        <v>0</v>
      </c>
      <c r="G29" s="172">
        <f>F29+F30+F31+F32</f>
        <v>0</v>
      </c>
    </row>
    <row r="30" spans="1:7" ht="14.25">
      <c r="A30" s="179"/>
      <c r="B30" s="4" t="s">
        <v>191</v>
      </c>
      <c r="C30" s="5"/>
      <c r="D30" s="5">
        <v>100</v>
      </c>
      <c r="E30" s="5">
        <v>200</v>
      </c>
      <c r="F30" s="37">
        <f t="shared" si="0"/>
        <v>0</v>
      </c>
      <c r="G30" s="174"/>
    </row>
    <row r="31" spans="1:7" ht="14.25">
      <c r="A31" s="179"/>
      <c r="B31" s="4" t="s">
        <v>194</v>
      </c>
      <c r="C31" s="5"/>
      <c r="D31" s="5">
        <v>100</v>
      </c>
      <c r="E31" s="5">
        <v>20</v>
      </c>
      <c r="F31" s="37">
        <f t="shared" si="0"/>
        <v>0</v>
      </c>
      <c r="G31" s="174"/>
    </row>
    <row r="32" spans="1:7" ht="12.75" customHeight="1">
      <c r="A32" s="176"/>
      <c r="B32" s="4" t="s">
        <v>207</v>
      </c>
      <c r="C32" s="5"/>
      <c r="D32" s="5">
        <v>1</v>
      </c>
      <c r="E32" s="5">
        <v>5</v>
      </c>
      <c r="F32" s="37">
        <f t="shared" si="0"/>
        <v>0</v>
      </c>
      <c r="G32" s="173"/>
    </row>
    <row r="33" spans="1:7" ht="14.25" customHeight="1">
      <c r="A33" s="4" t="s">
        <v>28</v>
      </c>
      <c r="B33" s="4" t="s">
        <v>208</v>
      </c>
      <c r="C33" s="5"/>
      <c r="D33" s="5">
        <v>200</v>
      </c>
      <c r="E33" s="5">
        <v>200</v>
      </c>
      <c r="F33" s="37">
        <f t="shared" si="0"/>
        <v>0</v>
      </c>
      <c r="G33" s="17">
        <f>F33</f>
        <v>0</v>
      </c>
    </row>
    <row r="34" spans="1:7" ht="14.25">
      <c r="A34" s="175" t="s">
        <v>30</v>
      </c>
      <c r="B34" s="4" t="s">
        <v>191</v>
      </c>
      <c r="C34" s="5"/>
      <c r="D34" s="5">
        <v>100</v>
      </c>
      <c r="E34" s="5">
        <v>200</v>
      </c>
      <c r="F34" s="37">
        <f t="shared" si="0"/>
        <v>0</v>
      </c>
      <c r="G34" s="172">
        <f>F34+F35</f>
        <v>0</v>
      </c>
    </row>
    <row r="35" spans="1:7" ht="17.25" customHeight="1">
      <c r="A35" s="176"/>
      <c r="B35" s="4" t="s">
        <v>193</v>
      </c>
      <c r="C35" s="5"/>
      <c r="D35" s="5">
        <v>100</v>
      </c>
      <c r="E35" s="5">
        <v>200</v>
      </c>
      <c r="F35" s="37">
        <f t="shared" si="0"/>
        <v>0</v>
      </c>
      <c r="G35" s="173"/>
    </row>
    <row r="36" spans="1:7" ht="14.25">
      <c r="A36" s="175" t="s">
        <v>31</v>
      </c>
      <c r="B36" s="4" t="s">
        <v>191</v>
      </c>
      <c r="C36" s="5"/>
      <c r="D36" s="5">
        <v>100</v>
      </c>
      <c r="E36" s="5">
        <v>20</v>
      </c>
      <c r="F36" s="37">
        <f t="shared" si="0"/>
        <v>0</v>
      </c>
      <c r="G36" s="172">
        <f>F36+F37</f>
        <v>0</v>
      </c>
    </row>
    <row r="37" spans="1:7" ht="16.5" customHeight="1">
      <c r="A37" s="176"/>
      <c r="B37" s="4" t="s">
        <v>193</v>
      </c>
      <c r="C37" s="5"/>
      <c r="D37" s="5">
        <v>100</v>
      </c>
      <c r="E37" s="5">
        <v>20</v>
      </c>
      <c r="F37" s="37">
        <f t="shared" si="0"/>
        <v>0</v>
      </c>
      <c r="G37" s="173"/>
    </row>
    <row r="38" spans="1:7" ht="18" customHeight="1">
      <c r="A38" s="4" t="s">
        <v>32</v>
      </c>
      <c r="B38" s="4" t="s">
        <v>209</v>
      </c>
      <c r="C38" s="5"/>
      <c r="D38" s="5">
        <v>1000</v>
      </c>
      <c r="E38" s="5">
        <v>1</v>
      </c>
      <c r="F38" s="37">
        <f t="shared" si="0"/>
        <v>0</v>
      </c>
      <c r="G38" s="17">
        <f>F38</f>
        <v>0</v>
      </c>
    </row>
    <row r="39" spans="1:7" ht="31.5" customHeight="1">
      <c r="A39" s="4" t="s">
        <v>33</v>
      </c>
      <c r="B39" s="4" t="s">
        <v>210</v>
      </c>
      <c r="C39" s="5"/>
      <c r="D39" s="5">
        <v>100</v>
      </c>
      <c r="E39" s="5">
        <v>10</v>
      </c>
      <c r="F39" s="37">
        <f t="shared" si="0"/>
        <v>0</v>
      </c>
      <c r="G39" s="17">
        <f>F39</f>
        <v>0</v>
      </c>
    </row>
    <row r="40" spans="1:7" ht="14.25">
      <c r="A40" s="4" t="s">
        <v>34</v>
      </c>
      <c r="B40" s="4" t="s">
        <v>194</v>
      </c>
      <c r="C40" s="5"/>
      <c r="D40" s="5">
        <v>100</v>
      </c>
      <c r="E40" s="5">
        <v>50</v>
      </c>
      <c r="F40" s="37">
        <f t="shared" si="0"/>
        <v>0</v>
      </c>
      <c r="G40" s="17">
        <f>F40</f>
        <v>0</v>
      </c>
    </row>
    <row r="41" spans="1:7" ht="14.25">
      <c r="A41" s="175" t="s">
        <v>35</v>
      </c>
      <c r="B41" s="4" t="s">
        <v>191</v>
      </c>
      <c r="C41" s="5"/>
      <c r="D41" s="5">
        <v>100</v>
      </c>
      <c r="E41" s="5">
        <v>200</v>
      </c>
      <c r="F41" s="37">
        <f t="shared" si="0"/>
        <v>0</v>
      </c>
      <c r="G41" s="172">
        <f>F41+F42</f>
        <v>0</v>
      </c>
    </row>
    <row r="42" spans="1:7" ht="19.5" customHeight="1">
      <c r="A42" s="176"/>
      <c r="B42" s="4" t="s">
        <v>193</v>
      </c>
      <c r="C42" s="5"/>
      <c r="D42" s="5">
        <v>100</v>
      </c>
      <c r="E42" s="5">
        <v>200</v>
      </c>
      <c r="F42" s="37">
        <f t="shared" si="0"/>
        <v>0</v>
      </c>
      <c r="G42" s="173"/>
    </row>
    <row r="43" spans="1:7" ht="14.25">
      <c r="A43" s="175" t="s">
        <v>36</v>
      </c>
      <c r="B43" s="4" t="s">
        <v>191</v>
      </c>
      <c r="C43" s="5"/>
      <c r="D43" s="5">
        <v>100</v>
      </c>
      <c r="E43" s="5">
        <v>20</v>
      </c>
      <c r="F43" s="37">
        <f t="shared" si="0"/>
        <v>0</v>
      </c>
      <c r="G43" s="172">
        <f>F43+F44</f>
        <v>0</v>
      </c>
    </row>
    <row r="44" spans="1:7" ht="18.75" customHeight="1">
      <c r="A44" s="176"/>
      <c r="B44" s="4" t="s">
        <v>193</v>
      </c>
      <c r="C44" s="5"/>
      <c r="D44" s="5">
        <v>100</v>
      </c>
      <c r="E44" s="5">
        <v>20</v>
      </c>
      <c r="F44" s="37">
        <f t="shared" si="0"/>
        <v>0</v>
      </c>
      <c r="G44" s="173"/>
    </row>
    <row r="45" spans="1:7" ht="14.25">
      <c r="A45" s="175" t="s">
        <v>43</v>
      </c>
      <c r="B45" s="4" t="s">
        <v>207</v>
      </c>
      <c r="C45" s="5"/>
      <c r="D45" s="5">
        <v>1</v>
      </c>
      <c r="E45" s="5">
        <v>1</v>
      </c>
      <c r="F45" s="37">
        <f t="shared" si="0"/>
        <v>0</v>
      </c>
      <c r="G45" s="172">
        <f>F45+F46</f>
        <v>0</v>
      </c>
    </row>
    <row r="46" spans="1:7" ht="14.25">
      <c r="A46" s="176"/>
      <c r="B46" s="4" t="s">
        <v>211</v>
      </c>
      <c r="C46" s="5"/>
      <c r="D46" s="5">
        <v>100</v>
      </c>
      <c r="E46" s="5">
        <v>5</v>
      </c>
      <c r="F46" s="37">
        <f t="shared" si="0"/>
        <v>0</v>
      </c>
      <c r="G46" s="173"/>
    </row>
    <row r="47" spans="1:7" ht="14.25">
      <c r="A47" s="4" t="s">
        <v>44</v>
      </c>
      <c r="B47" s="4" t="s">
        <v>211</v>
      </c>
      <c r="C47" s="5"/>
      <c r="D47" s="5">
        <v>100</v>
      </c>
      <c r="E47" s="5">
        <v>100</v>
      </c>
      <c r="F47" s="37">
        <f t="shared" si="0"/>
        <v>0</v>
      </c>
      <c r="G47" s="17">
        <f>F47</f>
        <v>0</v>
      </c>
    </row>
    <row r="48" spans="1:7" ht="29.25" customHeight="1">
      <c r="A48" s="4" t="s">
        <v>45</v>
      </c>
      <c r="B48" s="4" t="s">
        <v>212</v>
      </c>
      <c r="C48" s="5"/>
      <c r="D48" s="5">
        <v>100</v>
      </c>
      <c r="E48" s="5">
        <v>10</v>
      </c>
      <c r="F48" s="37">
        <f t="shared" si="0"/>
        <v>0</v>
      </c>
      <c r="G48" s="17">
        <f>F48</f>
        <v>0</v>
      </c>
    </row>
    <row r="49" spans="1:7" ht="16.5" customHeight="1">
      <c r="A49" s="182" t="s">
        <v>46</v>
      </c>
      <c r="B49" s="183"/>
      <c r="C49" s="183"/>
      <c r="D49" s="183"/>
      <c r="E49" s="183"/>
      <c r="F49" s="184"/>
      <c r="G49" s="16"/>
    </row>
    <row r="50" spans="1:7" ht="16.5" customHeight="1">
      <c r="A50" s="49" t="s">
        <v>363</v>
      </c>
      <c r="B50" s="48" t="s">
        <v>364</v>
      </c>
      <c r="C50" s="48">
        <v>300</v>
      </c>
      <c r="D50" s="48">
        <v>1</v>
      </c>
      <c r="E50" s="48">
        <v>1</v>
      </c>
      <c r="F50" s="59">
        <v>300</v>
      </c>
      <c r="G50" s="17">
        <v>300</v>
      </c>
    </row>
    <row r="51" spans="1:7" ht="16.5" customHeight="1">
      <c r="A51" s="49"/>
      <c r="B51" s="48" t="s">
        <v>405</v>
      </c>
      <c r="C51" s="48">
        <v>7.4</v>
      </c>
      <c r="D51" s="48">
        <v>1</v>
      </c>
      <c r="E51" s="48">
        <v>1</v>
      </c>
      <c r="F51" s="59">
        <v>7.4</v>
      </c>
      <c r="G51" s="17">
        <v>7.4</v>
      </c>
    </row>
    <row r="52" spans="1:7" ht="33" customHeight="1">
      <c r="A52" s="49" t="s">
        <v>421</v>
      </c>
      <c r="B52" s="48" t="s">
        <v>424</v>
      </c>
      <c r="C52" s="48"/>
      <c r="D52" s="48"/>
      <c r="E52" s="48">
        <v>2</v>
      </c>
      <c r="F52" s="59">
        <v>103</v>
      </c>
      <c r="G52" s="17">
        <v>206</v>
      </c>
    </row>
    <row r="53" spans="1:7" ht="33.75" customHeight="1">
      <c r="A53" s="49" t="s">
        <v>422</v>
      </c>
      <c r="B53" s="48" t="s">
        <v>424</v>
      </c>
      <c r="C53" s="48"/>
      <c r="D53" s="48"/>
      <c r="E53" s="48">
        <v>1</v>
      </c>
      <c r="F53" s="59">
        <v>103</v>
      </c>
      <c r="G53" s="17">
        <v>103</v>
      </c>
    </row>
    <row r="54" spans="1:7" ht="33.75" customHeight="1">
      <c r="A54" s="49" t="s">
        <v>616</v>
      </c>
      <c r="B54" s="48" t="s">
        <v>424</v>
      </c>
      <c r="C54" s="48"/>
      <c r="D54" s="48"/>
      <c r="E54" s="48">
        <v>1.3</v>
      </c>
      <c r="F54" s="59">
        <v>170</v>
      </c>
      <c r="G54" s="17">
        <v>170</v>
      </c>
    </row>
    <row r="55" spans="1:7" ht="33.75" customHeight="1">
      <c r="A55" s="49" t="s">
        <v>617</v>
      </c>
      <c r="B55" s="48" t="s">
        <v>424</v>
      </c>
      <c r="C55" s="48"/>
      <c r="D55" s="48"/>
      <c r="E55" s="48">
        <v>2.5</v>
      </c>
      <c r="F55" s="59">
        <v>325</v>
      </c>
      <c r="G55" s="17">
        <v>325</v>
      </c>
    </row>
    <row r="56" spans="1:7" ht="33.75" customHeight="1">
      <c r="A56" s="49" t="s">
        <v>618</v>
      </c>
      <c r="B56" s="48" t="s">
        <v>424</v>
      </c>
      <c r="C56" s="48"/>
      <c r="D56" s="48"/>
      <c r="E56" s="48">
        <v>5</v>
      </c>
      <c r="F56" s="59">
        <v>650</v>
      </c>
      <c r="G56" s="17">
        <v>650</v>
      </c>
    </row>
    <row r="57" spans="1:7" ht="16.5" customHeight="1">
      <c r="A57" s="49" t="s">
        <v>423</v>
      </c>
      <c r="B57" s="48" t="s">
        <v>424</v>
      </c>
      <c r="C57" s="48"/>
      <c r="D57" s="48"/>
      <c r="E57" s="48">
        <v>0.5</v>
      </c>
      <c r="F57" s="59">
        <v>103</v>
      </c>
      <c r="G57" s="17">
        <v>103</v>
      </c>
    </row>
    <row r="58" spans="1:7" ht="16.5" customHeight="1">
      <c r="A58" s="49" t="s">
        <v>425</v>
      </c>
      <c r="B58" s="48" t="s">
        <v>426</v>
      </c>
      <c r="C58" s="48"/>
      <c r="D58" s="48"/>
      <c r="E58" s="48" t="s">
        <v>427</v>
      </c>
      <c r="F58" s="59">
        <v>120</v>
      </c>
      <c r="G58" s="17">
        <v>120</v>
      </c>
    </row>
    <row r="59" spans="1:7" ht="16.5" customHeight="1">
      <c r="A59" s="49" t="s">
        <v>425</v>
      </c>
      <c r="B59" s="48" t="s">
        <v>428</v>
      </c>
      <c r="C59" s="48"/>
      <c r="D59" s="48"/>
      <c r="E59" s="48" t="s">
        <v>427</v>
      </c>
      <c r="F59" s="59">
        <v>70</v>
      </c>
      <c r="G59" s="17">
        <v>70</v>
      </c>
    </row>
    <row r="60" spans="1:7" ht="16.5" customHeight="1">
      <c r="A60" s="4" t="s">
        <v>52</v>
      </c>
      <c r="B60" s="5" t="s">
        <v>213</v>
      </c>
      <c r="C60" s="5"/>
      <c r="D60" s="5">
        <v>100</v>
      </c>
      <c r="E60" s="5">
        <v>10</v>
      </c>
      <c r="F60" s="37">
        <f>C60/D60*E60</f>
        <v>0</v>
      </c>
      <c r="G60" s="17">
        <f>F60</f>
        <v>0</v>
      </c>
    </row>
    <row r="61" spans="1:7" ht="17.25" customHeight="1">
      <c r="A61" s="4" t="s">
        <v>53</v>
      </c>
      <c r="B61" s="5" t="s">
        <v>214</v>
      </c>
      <c r="C61" s="5"/>
      <c r="D61" s="5">
        <v>100</v>
      </c>
      <c r="E61" s="5">
        <v>5</v>
      </c>
      <c r="F61" s="37">
        <f aca="true" t="shared" si="1" ref="F61:F75">C61/D61*E61</f>
        <v>0</v>
      </c>
      <c r="G61" s="17">
        <f aca="true" t="shared" si="2" ref="G61:G75">F61</f>
        <v>0</v>
      </c>
    </row>
    <row r="62" spans="1:7" ht="14.25" customHeight="1">
      <c r="A62" s="4" t="s">
        <v>54</v>
      </c>
      <c r="B62" s="5" t="s">
        <v>214</v>
      </c>
      <c r="C62" s="5"/>
      <c r="D62" s="5">
        <v>100</v>
      </c>
      <c r="E62" s="5">
        <v>10</v>
      </c>
      <c r="F62" s="37">
        <f t="shared" si="1"/>
        <v>0</v>
      </c>
      <c r="G62" s="17">
        <f t="shared" si="2"/>
        <v>0</v>
      </c>
    </row>
    <row r="63" spans="1:7" ht="14.25">
      <c r="A63" s="4" t="s">
        <v>55</v>
      </c>
      <c r="B63" s="5" t="s">
        <v>214</v>
      </c>
      <c r="C63" s="5"/>
      <c r="D63" s="5">
        <v>100</v>
      </c>
      <c r="E63" s="5">
        <v>15</v>
      </c>
      <c r="F63" s="37">
        <f t="shared" si="1"/>
        <v>0</v>
      </c>
      <c r="G63" s="17">
        <f t="shared" si="2"/>
        <v>0</v>
      </c>
    </row>
    <row r="64" spans="1:7" ht="14.25">
      <c r="A64" s="4" t="s">
        <v>56</v>
      </c>
      <c r="B64" s="5" t="s">
        <v>214</v>
      </c>
      <c r="C64" s="5"/>
      <c r="D64" s="5">
        <v>100</v>
      </c>
      <c r="E64" s="5">
        <v>5</v>
      </c>
      <c r="F64" s="37">
        <f t="shared" si="1"/>
        <v>0</v>
      </c>
      <c r="G64" s="17">
        <f t="shared" si="2"/>
        <v>0</v>
      </c>
    </row>
    <row r="65" spans="1:7" ht="15.75" customHeight="1">
      <c r="A65" s="4" t="s">
        <v>57</v>
      </c>
      <c r="B65" s="5" t="s">
        <v>214</v>
      </c>
      <c r="C65" s="5"/>
      <c r="D65" s="5">
        <v>100</v>
      </c>
      <c r="E65" s="5">
        <v>10</v>
      </c>
      <c r="F65" s="37">
        <f t="shared" si="1"/>
        <v>0</v>
      </c>
      <c r="G65" s="17">
        <f t="shared" si="2"/>
        <v>0</v>
      </c>
    </row>
    <row r="66" spans="1:7" ht="14.25">
      <c r="A66" s="4" t="s">
        <v>58</v>
      </c>
      <c r="B66" s="5" t="s">
        <v>214</v>
      </c>
      <c r="C66" s="5"/>
      <c r="D66" s="5">
        <v>100</v>
      </c>
      <c r="E66" s="5">
        <v>5</v>
      </c>
      <c r="F66" s="37">
        <f t="shared" si="1"/>
        <v>0</v>
      </c>
      <c r="G66" s="17">
        <f t="shared" si="2"/>
        <v>0</v>
      </c>
    </row>
    <row r="67" spans="1:7" ht="14.25">
      <c r="A67" s="4" t="s">
        <v>60</v>
      </c>
      <c r="B67" s="5" t="s">
        <v>214</v>
      </c>
      <c r="C67" s="5"/>
      <c r="D67" s="5">
        <v>100</v>
      </c>
      <c r="E67" s="5">
        <v>5</v>
      </c>
      <c r="F67" s="37">
        <f t="shared" si="1"/>
        <v>0</v>
      </c>
      <c r="G67" s="17">
        <f t="shared" si="2"/>
        <v>0</v>
      </c>
    </row>
    <row r="68" spans="1:7" ht="14.25">
      <c r="A68" s="4" t="s">
        <v>59</v>
      </c>
      <c r="B68" s="5" t="s">
        <v>214</v>
      </c>
      <c r="C68" s="5"/>
      <c r="D68" s="5">
        <v>100</v>
      </c>
      <c r="E68" s="5">
        <v>15</v>
      </c>
      <c r="F68" s="37">
        <f t="shared" si="1"/>
        <v>0</v>
      </c>
      <c r="G68" s="17">
        <f t="shared" si="2"/>
        <v>0</v>
      </c>
    </row>
    <row r="69" spans="1:7" ht="15.75" customHeight="1">
      <c r="A69" s="4" t="s">
        <v>64</v>
      </c>
      <c r="B69" s="4" t="s">
        <v>215</v>
      </c>
      <c r="C69" s="5"/>
      <c r="D69" s="5">
        <v>40</v>
      </c>
      <c r="E69" s="5">
        <v>40</v>
      </c>
      <c r="F69" s="37">
        <f t="shared" si="1"/>
        <v>0</v>
      </c>
      <c r="G69" s="17">
        <f>F69</f>
        <v>0</v>
      </c>
    </row>
    <row r="70" spans="1:7" ht="15" customHeight="1">
      <c r="A70" s="4" t="s">
        <v>65</v>
      </c>
      <c r="B70" s="4" t="s">
        <v>215</v>
      </c>
      <c r="C70" s="5"/>
      <c r="D70" s="5">
        <v>40</v>
      </c>
      <c r="E70" s="5">
        <v>40</v>
      </c>
      <c r="F70" s="37">
        <f t="shared" si="1"/>
        <v>0</v>
      </c>
      <c r="G70" s="17">
        <f t="shared" si="2"/>
        <v>0</v>
      </c>
    </row>
    <row r="71" spans="1:7" ht="15.75" customHeight="1">
      <c r="A71" s="4" t="s">
        <v>66</v>
      </c>
      <c r="B71" s="4" t="s">
        <v>214</v>
      </c>
      <c r="C71" s="5"/>
      <c r="D71" s="5">
        <v>100</v>
      </c>
      <c r="E71" s="5">
        <v>5</v>
      </c>
      <c r="F71" s="37">
        <f t="shared" si="1"/>
        <v>0</v>
      </c>
      <c r="G71" s="17">
        <f t="shared" si="2"/>
        <v>0</v>
      </c>
    </row>
    <row r="72" spans="1:7" ht="15.75" customHeight="1">
      <c r="A72" s="4" t="s">
        <v>67</v>
      </c>
      <c r="B72" s="4" t="s">
        <v>214</v>
      </c>
      <c r="C72" s="5"/>
      <c r="D72" s="5">
        <v>100</v>
      </c>
      <c r="E72" s="5">
        <v>5</v>
      </c>
      <c r="F72" s="37">
        <f t="shared" si="1"/>
        <v>0</v>
      </c>
      <c r="G72" s="17">
        <f t="shared" si="2"/>
        <v>0</v>
      </c>
    </row>
    <row r="73" spans="1:7" ht="15.75" customHeight="1">
      <c r="A73" s="4" t="s">
        <v>68</v>
      </c>
      <c r="B73" s="4" t="s">
        <v>216</v>
      </c>
      <c r="C73" s="5"/>
      <c r="D73" s="5">
        <v>10</v>
      </c>
      <c r="E73" s="5">
        <v>5</v>
      </c>
      <c r="F73" s="37">
        <f t="shared" si="1"/>
        <v>0</v>
      </c>
      <c r="G73" s="17">
        <f t="shared" si="2"/>
        <v>0</v>
      </c>
    </row>
    <row r="74" spans="1:7" ht="14.25" customHeight="1">
      <c r="A74" s="4" t="s">
        <v>69</v>
      </c>
      <c r="B74" s="4" t="s">
        <v>216</v>
      </c>
      <c r="C74" s="5"/>
      <c r="D74" s="5">
        <v>10</v>
      </c>
      <c r="E74" s="5">
        <v>5</v>
      </c>
      <c r="F74" s="37">
        <f t="shared" si="1"/>
        <v>0</v>
      </c>
      <c r="G74" s="17">
        <f t="shared" si="2"/>
        <v>0</v>
      </c>
    </row>
    <row r="75" spans="1:7" ht="14.25" customHeight="1">
      <c r="A75" s="4" t="s">
        <v>70</v>
      </c>
      <c r="B75" s="4" t="s">
        <v>217</v>
      </c>
      <c r="C75" s="5"/>
      <c r="D75" s="5">
        <v>130</v>
      </c>
      <c r="E75" s="5">
        <v>30</v>
      </c>
      <c r="F75" s="37">
        <f t="shared" si="1"/>
        <v>0</v>
      </c>
      <c r="G75" s="17">
        <f t="shared" si="2"/>
        <v>0</v>
      </c>
    </row>
    <row r="76" spans="1:7" ht="27" customHeight="1">
      <c r="A76" s="182" t="s">
        <v>122</v>
      </c>
      <c r="B76" s="183"/>
      <c r="C76" s="183"/>
      <c r="D76" s="183"/>
      <c r="E76" s="183"/>
      <c r="F76" s="184"/>
      <c r="G76" s="16"/>
    </row>
    <row r="77" spans="1:7" ht="15.75" customHeight="1">
      <c r="A77" s="6" t="s">
        <v>123</v>
      </c>
      <c r="B77" s="4" t="s">
        <v>218</v>
      </c>
      <c r="C77" s="5"/>
      <c r="D77" s="5">
        <v>200</v>
      </c>
      <c r="E77" s="5">
        <v>200</v>
      </c>
      <c r="F77" s="37">
        <f aca="true" t="shared" si="3" ref="F77:F93">C77/D77*E77</f>
        <v>0</v>
      </c>
      <c r="G77" s="17">
        <f>F77</f>
        <v>0</v>
      </c>
    </row>
    <row r="78" spans="1:7" ht="31.5" customHeight="1">
      <c r="A78" s="6" t="s">
        <v>124</v>
      </c>
      <c r="B78" s="4" t="s">
        <v>218</v>
      </c>
      <c r="C78" s="5"/>
      <c r="D78" s="5">
        <v>200</v>
      </c>
      <c r="E78" s="5">
        <v>50</v>
      </c>
      <c r="F78" s="37">
        <f t="shared" si="3"/>
        <v>0</v>
      </c>
      <c r="G78" s="17">
        <f>F78</f>
        <v>0</v>
      </c>
    </row>
    <row r="79" spans="1:7" ht="14.25" customHeight="1">
      <c r="A79" s="185" t="s">
        <v>127</v>
      </c>
      <c r="B79" s="4" t="s">
        <v>193</v>
      </c>
      <c r="C79" s="5"/>
      <c r="D79" s="5">
        <v>100</v>
      </c>
      <c r="E79" s="5">
        <v>200</v>
      </c>
      <c r="F79" s="37">
        <f t="shared" si="3"/>
        <v>0</v>
      </c>
      <c r="G79" s="172">
        <f>F79+F80</f>
        <v>0</v>
      </c>
    </row>
    <row r="80" spans="1:7" ht="14.25">
      <c r="A80" s="176"/>
      <c r="B80" s="4" t="s">
        <v>191</v>
      </c>
      <c r="C80" s="5"/>
      <c r="D80" s="5">
        <v>100</v>
      </c>
      <c r="E80" s="5">
        <v>200</v>
      </c>
      <c r="F80" s="37">
        <f t="shared" si="3"/>
        <v>0</v>
      </c>
      <c r="G80" s="173"/>
    </row>
    <row r="81" spans="1:7" ht="15.75" customHeight="1">
      <c r="A81" s="175" t="s">
        <v>224</v>
      </c>
      <c r="B81" s="4" t="s">
        <v>193</v>
      </c>
      <c r="C81" s="5"/>
      <c r="D81" s="5">
        <v>100</v>
      </c>
      <c r="E81" s="5">
        <v>20</v>
      </c>
      <c r="F81" s="37">
        <f t="shared" si="3"/>
        <v>0</v>
      </c>
      <c r="G81" s="172">
        <f>F81+F82</f>
        <v>0</v>
      </c>
    </row>
    <row r="82" spans="1:7" ht="14.25">
      <c r="A82" s="176"/>
      <c r="B82" s="4" t="s">
        <v>191</v>
      </c>
      <c r="C82" s="5"/>
      <c r="D82" s="5">
        <v>100</v>
      </c>
      <c r="E82" s="5">
        <v>20</v>
      </c>
      <c r="F82" s="37">
        <f t="shared" si="3"/>
        <v>0</v>
      </c>
      <c r="G82" s="173"/>
    </row>
    <row r="83" spans="1:7" ht="14.25">
      <c r="A83" s="175" t="s">
        <v>127</v>
      </c>
      <c r="B83" s="4" t="s">
        <v>193</v>
      </c>
      <c r="C83" s="5"/>
      <c r="D83" s="5">
        <v>100</v>
      </c>
      <c r="E83" s="5">
        <v>200</v>
      </c>
      <c r="F83" s="37">
        <f t="shared" si="3"/>
        <v>0</v>
      </c>
      <c r="G83" s="172">
        <f>F83+F84</f>
        <v>0</v>
      </c>
    </row>
    <row r="84" spans="1:7" ht="14.25">
      <c r="A84" s="176"/>
      <c r="B84" s="4" t="s">
        <v>191</v>
      </c>
      <c r="C84" s="5"/>
      <c r="D84" s="5">
        <v>100</v>
      </c>
      <c r="E84" s="5">
        <v>200</v>
      </c>
      <c r="F84" s="37">
        <f t="shared" si="3"/>
        <v>0</v>
      </c>
      <c r="G84" s="173"/>
    </row>
    <row r="85" spans="1:7" ht="15" customHeight="1">
      <c r="A85" s="185" t="s">
        <v>129</v>
      </c>
      <c r="B85" s="4" t="s">
        <v>193</v>
      </c>
      <c r="C85" s="5"/>
      <c r="D85" s="5">
        <v>100</v>
      </c>
      <c r="E85" s="5">
        <v>20</v>
      </c>
      <c r="F85" s="37">
        <f t="shared" si="3"/>
        <v>0</v>
      </c>
      <c r="G85" s="172">
        <f>F85+F86</f>
        <v>0</v>
      </c>
    </row>
    <row r="86" spans="1:7" ht="14.25">
      <c r="A86" s="176"/>
      <c r="B86" s="4" t="s">
        <v>191</v>
      </c>
      <c r="C86" s="5"/>
      <c r="D86" s="5">
        <v>100</v>
      </c>
      <c r="E86" s="5">
        <v>20</v>
      </c>
      <c r="F86" s="37">
        <f t="shared" si="3"/>
        <v>0</v>
      </c>
      <c r="G86" s="173"/>
    </row>
    <row r="87" spans="1:7" ht="15" customHeight="1">
      <c r="A87" s="185" t="s">
        <v>130</v>
      </c>
      <c r="B87" s="4" t="s">
        <v>193</v>
      </c>
      <c r="C87" s="5"/>
      <c r="D87" s="5">
        <v>100</v>
      </c>
      <c r="E87" s="5">
        <v>200</v>
      </c>
      <c r="F87" s="37">
        <f t="shared" si="3"/>
        <v>0</v>
      </c>
      <c r="G87" s="172">
        <f>F87+F88+F89</f>
        <v>0</v>
      </c>
    </row>
    <row r="88" spans="1:7" ht="14.25">
      <c r="A88" s="186"/>
      <c r="B88" s="4" t="s">
        <v>191</v>
      </c>
      <c r="C88" s="5"/>
      <c r="D88" s="5">
        <v>100</v>
      </c>
      <c r="E88" s="5">
        <v>200</v>
      </c>
      <c r="F88" s="37">
        <f t="shared" si="3"/>
        <v>0</v>
      </c>
      <c r="G88" s="174"/>
    </row>
    <row r="89" spans="1:7" ht="14.25">
      <c r="A89" s="176"/>
      <c r="B89" s="4" t="s">
        <v>222</v>
      </c>
      <c r="C89" s="5"/>
      <c r="D89" s="5">
        <v>100</v>
      </c>
      <c r="E89" s="5">
        <v>20</v>
      </c>
      <c r="F89" s="37">
        <f t="shared" si="3"/>
        <v>0</v>
      </c>
      <c r="G89" s="173"/>
    </row>
    <row r="90" spans="1:7" ht="14.25" customHeight="1">
      <c r="A90" s="6" t="s">
        <v>131</v>
      </c>
      <c r="B90" s="4" t="s">
        <v>194</v>
      </c>
      <c r="C90" s="5"/>
      <c r="D90" s="5">
        <v>100</v>
      </c>
      <c r="E90" s="5">
        <v>50</v>
      </c>
      <c r="F90" s="37">
        <f t="shared" si="3"/>
        <v>0</v>
      </c>
      <c r="G90" s="17">
        <f>F90</f>
        <v>0</v>
      </c>
    </row>
    <row r="91" spans="1:7" ht="13.5" customHeight="1">
      <c r="A91" s="6" t="s">
        <v>132</v>
      </c>
      <c r="B91" s="4" t="s">
        <v>194</v>
      </c>
      <c r="C91" s="5"/>
      <c r="D91" s="5">
        <v>100</v>
      </c>
      <c r="E91" s="5">
        <v>50</v>
      </c>
      <c r="F91" s="37">
        <f t="shared" si="3"/>
        <v>0</v>
      </c>
      <c r="G91" s="17">
        <f>F91</f>
        <v>0</v>
      </c>
    </row>
    <row r="92" spans="1:7" ht="14.25">
      <c r="A92" s="6" t="s">
        <v>133</v>
      </c>
      <c r="B92" s="4" t="s">
        <v>219</v>
      </c>
      <c r="C92" s="5"/>
      <c r="D92" s="5">
        <v>25</v>
      </c>
      <c r="E92" s="5">
        <v>5</v>
      </c>
      <c r="F92" s="37">
        <f t="shared" si="3"/>
        <v>0</v>
      </c>
      <c r="G92" s="17">
        <f>F92</f>
        <v>0</v>
      </c>
    </row>
    <row r="93" spans="1:7" ht="14.25" customHeight="1">
      <c r="A93" s="6" t="s">
        <v>134</v>
      </c>
      <c r="B93" s="4" t="s">
        <v>219</v>
      </c>
      <c r="C93" s="5"/>
      <c r="D93" s="5">
        <v>25</v>
      </c>
      <c r="E93" s="5">
        <v>1</v>
      </c>
      <c r="F93" s="37">
        <f t="shared" si="3"/>
        <v>0</v>
      </c>
      <c r="G93" s="17">
        <f>F93</f>
        <v>0</v>
      </c>
    </row>
    <row r="94" spans="1:6" ht="14.25" customHeight="1">
      <c r="A94" s="177" t="s">
        <v>221</v>
      </c>
      <c r="B94" s="178"/>
      <c r="C94" s="178"/>
      <c r="D94" s="178"/>
      <c r="E94" s="178"/>
      <c r="F94" s="178"/>
    </row>
  </sheetData>
  <sheetProtection/>
  <mergeCells count="46">
    <mergeCell ref="G87:G89"/>
    <mergeCell ref="G81:G82"/>
    <mergeCell ref="G83:G84"/>
    <mergeCell ref="A76:F76"/>
    <mergeCell ref="A87:A89"/>
    <mergeCell ref="A45:A46"/>
    <mergeCell ref="G85:G86"/>
    <mergeCell ref="G45:G46"/>
    <mergeCell ref="G79:G80"/>
    <mergeCell ref="A79:A80"/>
    <mergeCell ref="A85:A86"/>
    <mergeCell ref="A81:A82"/>
    <mergeCell ref="A83:A84"/>
    <mergeCell ref="A49:F49"/>
    <mergeCell ref="A2:F2"/>
    <mergeCell ref="A19:A22"/>
    <mergeCell ref="A23:A26"/>
    <mergeCell ref="A1:F1"/>
    <mergeCell ref="A5:F5"/>
    <mergeCell ref="A17:A18"/>
    <mergeCell ref="A7:A8"/>
    <mergeCell ref="A9:A10"/>
    <mergeCell ref="A94:F94"/>
    <mergeCell ref="G7:G8"/>
    <mergeCell ref="G9:G10"/>
    <mergeCell ref="A34:A35"/>
    <mergeCell ref="A36:A37"/>
    <mergeCell ref="A29:A32"/>
    <mergeCell ref="G29:G32"/>
    <mergeCell ref="A41:A42"/>
    <mergeCell ref="A27:A28"/>
    <mergeCell ref="G36:G37"/>
    <mergeCell ref="A43:A44"/>
    <mergeCell ref="A11:A12"/>
    <mergeCell ref="A15:A16"/>
    <mergeCell ref="A13:A14"/>
    <mergeCell ref="G41:G42"/>
    <mergeCell ref="G43:G44"/>
    <mergeCell ref="G11:G12"/>
    <mergeCell ref="G13:G14"/>
    <mergeCell ref="G15:G16"/>
    <mergeCell ref="G17:G18"/>
    <mergeCell ref="G27:G28"/>
    <mergeCell ref="G19:G22"/>
    <mergeCell ref="G34:G35"/>
    <mergeCell ref="G23:G2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6"/>
  <sheetViews>
    <sheetView zoomScale="75" zoomScaleNormal="75" zoomScalePageLayoutView="0" workbookViewId="0" topLeftCell="A262">
      <selection activeCell="C271" sqref="C271"/>
    </sheetView>
  </sheetViews>
  <sheetFormatPr defaultColWidth="9.140625" defaultRowHeight="15"/>
  <cols>
    <col min="1" max="1" width="54.28125" style="0" customWidth="1"/>
    <col min="2" max="2" width="20.57421875" style="0" customWidth="1"/>
    <col min="3" max="3" width="12.57421875" style="0" customWidth="1"/>
    <col min="4" max="4" width="14.421875" style="0" customWidth="1"/>
    <col min="5" max="5" width="10.421875" style="0" customWidth="1"/>
    <col min="6" max="6" width="13.421875" style="0" customWidth="1"/>
  </cols>
  <sheetData>
    <row r="1" spans="1:6" ht="14.25">
      <c r="A1" s="187" t="s">
        <v>227</v>
      </c>
      <c r="B1" s="187"/>
      <c r="C1" s="187"/>
      <c r="D1" s="187"/>
      <c r="E1" s="187"/>
      <c r="F1" s="187"/>
    </row>
    <row r="2" spans="1:6" ht="14.25">
      <c r="A2" s="187" t="s">
        <v>228</v>
      </c>
      <c r="B2" s="187"/>
      <c r="C2" s="187"/>
      <c r="D2" s="187"/>
      <c r="E2" s="187"/>
      <c r="F2" s="187"/>
    </row>
    <row r="3" spans="1:6" ht="14.25">
      <c r="A3" s="187" t="s">
        <v>229</v>
      </c>
      <c r="B3" s="187"/>
      <c r="C3" s="187"/>
      <c r="D3" s="187"/>
      <c r="E3" s="187"/>
      <c r="F3" s="187"/>
    </row>
    <row r="4" spans="1:6" ht="14.25">
      <c r="A4" s="160" t="s">
        <v>230</v>
      </c>
      <c r="B4" s="160"/>
      <c r="C4" s="160"/>
      <c r="D4" s="160"/>
      <c r="E4" s="160"/>
      <c r="F4" s="160"/>
    </row>
    <row r="5" spans="1:6" ht="15">
      <c r="A5" s="161" t="s">
        <v>231</v>
      </c>
      <c r="B5" s="161"/>
      <c r="C5" s="161"/>
      <c r="D5" s="161"/>
      <c r="E5" s="161"/>
      <c r="F5" s="161"/>
    </row>
    <row r="6" spans="1:6" ht="96" customHeight="1">
      <c r="A6" s="25" t="s">
        <v>795</v>
      </c>
      <c r="B6" s="25" t="s">
        <v>232</v>
      </c>
      <c r="C6" s="25" t="s">
        <v>234</v>
      </c>
      <c r="D6" s="25" t="s">
        <v>235</v>
      </c>
      <c r="E6" s="25" t="s">
        <v>1</v>
      </c>
      <c r="F6" s="25" t="s">
        <v>181</v>
      </c>
    </row>
    <row r="7" spans="1:6" ht="15">
      <c r="A7" s="20">
        <v>1</v>
      </c>
      <c r="B7" s="20"/>
      <c r="C7" s="20">
        <v>3</v>
      </c>
      <c r="D7" s="20">
        <v>4</v>
      </c>
      <c r="E7" s="20">
        <v>5</v>
      </c>
      <c r="F7" s="20" t="s">
        <v>146</v>
      </c>
    </row>
    <row r="8" spans="1:6" ht="15" customHeight="1">
      <c r="A8" s="162" t="s">
        <v>145</v>
      </c>
      <c r="B8" s="164"/>
      <c r="C8" s="163"/>
      <c r="D8" s="163"/>
      <c r="E8" s="163"/>
      <c r="F8" s="190"/>
    </row>
    <row r="9" spans="1:6" ht="30" customHeight="1">
      <c r="A9" s="3" t="s">
        <v>361</v>
      </c>
      <c r="B9" s="3" t="s">
        <v>233</v>
      </c>
      <c r="C9" s="9">
        <v>4.6</v>
      </c>
      <c r="D9" s="9">
        <v>457399</v>
      </c>
      <c r="E9" s="21">
        <f>D9/1787/60</f>
        <v>4.265985823540384</v>
      </c>
      <c r="F9" s="21">
        <f>E9*C9</f>
        <v>19.623534788285767</v>
      </c>
    </row>
    <row r="10" spans="1:6" ht="32.25" customHeight="1">
      <c r="A10" s="3" t="s">
        <v>442</v>
      </c>
      <c r="B10" s="3" t="s">
        <v>233</v>
      </c>
      <c r="C10" s="9">
        <v>4.6</v>
      </c>
      <c r="D10" s="9">
        <v>457399</v>
      </c>
      <c r="E10" s="21">
        <f aca="true" t="shared" si="0" ref="E10:E20">D10/1787/60</f>
        <v>4.265985823540384</v>
      </c>
      <c r="F10" s="21">
        <f aca="true" t="shared" si="1" ref="F10:F20">E10*C10</f>
        <v>19.623534788285767</v>
      </c>
    </row>
    <row r="11" spans="1:6" ht="32.25" customHeight="1">
      <c r="A11" s="3" t="s">
        <v>390</v>
      </c>
      <c r="B11" s="3" t="s">
        <v>233</v>
      </c>
      <c r="C11" s="9">
        <v>1.49</v>
      </c>
      <c r="D11" s="9">
        <v>457399</v>
      </c>
      <c r="E11" s="21">
        <f t="shared" si="0"/>
        <v>4.265985823540384</v>
      </c>
      <c r="F11" s="21">
        <f t="shared" si="1"/>
        <v>6.356318877075172</v>
      </c>
    </row>
    <row r="12" spans="1:6" ht="17.25" customHeight="1">
      <c r="A12" s="3" t="s">
        <v>270</v>
      </c>
      <c r="B12" s="3" t="s">
        <v>233</v>
      </c>
      <c r="C12" s="9">
        <v>1.49</v>
      </c>
      <c r="D12" s="9">
        <v>457399</v>
      </c>
      <c r="E12" s="21">
        <f t="shared" si="0"/>
        <v>4.265985823540384</v>
      </c>
      <c r="F12" s="21">
        <f t="shared" si="1"/>
        <v>6.356318877075172</v>
      </c>
    </row>
    <row r="13" spans="1:6" ht="20.25" customHeight="1">
      <c r="A13" s="3" t="s">
        <v>293</v>
      </c>
      <c r="B13" s="3" t="s">
        <v>233</v>
      </c>
      <c r="C13" s="9">
        <v>12.3</v>
      </c>
      <c r="D13" s="9">
        <v>457399</v>
      </c>
      <c r="E13" s="21">
        <f t="shared" si="0"/>
        <v>4.265985823540384</v>
      </c>
      <c r="F13" s="21">
        <f t="shared" si="1"/>
        <v>52.47162562954673</v>
      </c>
    </row>
    <row r="14" spans="1:6" ht="34.5" customHeight="1">
      <c r="A14" s="3" t="s">
        <v>348</v>
      </c>
      <c r="B14" s="3" t="s">
        <v>233</v>
      </c>
      <c r="C14" s="9">
        <v>4.7</v>
      </c>
      <c r="D14" s="9">
        <v>457399</v>
      </c>
      <c r="E14" s="21">
        <f t="shared" si="0"/>
        <v>4.265985823540384</v>
      </c>
      <c r="F14" s="21">
        <f t="shared" si="1"/>
        <v>20.050133370639806</v>
      </c>
    </row>
    <row r="15" spans="1:6" ht="17.25" customHeight="1">
      <c r="A15" s="3" t="s">
        <v>3</v>
      </c>
      <c r="B15" s="3" t="s">
        <v>233</v>
      </c>
      <c r="C15" s="3">
        <v>24.7</v>
      </c>
      <c r="D15" s="9">
        <v>457399</v>
      </c>
      <c r="E15" s="21">
        <f t="shared" si="0"/>
        <v>4.265985823540384</v>
      </c>
      <c r="F15" s="21">
        <f t="shared" si="1"/>
        <v>105.36984984144748</v>
      </c>
    </row>
    <row r="16" spans="1:6" ht="17.25" customHeight="1">
      <c r="A16" s="3" t="s">
        <v>89</v>
      </c>
      <c r="B16" s="3" t="s">
        <v>233</v>
      </c>
      <c r="C16" s="3">
        <v>12.3</v>
      </c>
      <c r="D16" s="9">
        <v>457399</v>
      </c>
      <c r="E16" s="21">
        <f t="shared" si="0"/>
        <v>4.265985823540384</v>
      </c>
      <c r="F16" s="21">
        <f t="shared" si="1"/>
        <v>52.47162562954673</v>
      </c>
    </row>
    <row r="17" spans="1:6" ht="15.75" customHeight="1">
      <c r="A17" s="3" t="s">
        <v>290</v>
      </c>
      <c r="B17" s="3" t="s">
        <v>233</v>
      </c>
      <c r="C17" s="3">
        <v>4.4</v>
      </c>
      <c r="D17" s="9">
        <v>457399</v>
      </c>
      <c r="E17" s="21">
        <f t="shared" si="0"/>
        <v>4.265985823540384</v>
      </c>
      <c r="F17" s="21">
        <f t="shared" si="1"/>
        <v>18.770337623577692</v>
      </c>
    </row>
    <row r="18" spans="1:6" ht="15.75" customHeight="1">
      <c r="A18" s="3" t="s">
        <v>291</v>
      </c>
      <c r="B18" s="3" t="s">
        <v>233</v>
      </c>
      <c r="C18" s="3">
        <v>1.3</v>
      </c>
      <c r="D18" s="9">
        <v>457399</v>
      </c>
      <c r="E18" s="21">
        <f t="shared" si="0"/>
        <v>4.265985823540384</v>
      </c>
      <c r="F18" s="21">
        <f t="shared" si="1"/>
        <v>5.545781570602499</v>
      </c>
    </row>
    <row r="19" spans="1:6" ht="15.75" customHeight="1">
      <c r="A19" s="3" t="s">
        <v>444</v>
      </c>
      <c r="B19" s="3" t="s">
        <v>233</v>
      </c>
      <c r="C19" s="3">
        <v>6.15</v>
      </c>
      <c r="D19" s="9">
        <v>457399</v>
      </c>
      <c r="E19" s="21">
        <f t="shared" si="0"/>
        <v>4.265985823540384</v>
      </c>
      <c r="F19" s="21">
        <f t="shared" si="1"/>
        <v>26.235812814773364</v>
      </c>
    </row>
    <row r="20" spans="1:6" ht="15.75" customHeight="1">
      <c r="A20" s="3" t="s">
        <v>292</v>
      </c>
      <c r="B20" s="3" t="s">
        <v>233</v>
      </c>
      <c r="C20" s="3">
        <v>4.4</v>
      </c>
      <c r="D20" s="9">
        <v>457399</v>
      </c>
      <c r="E20" s="21">
        <f t="shared" si="0"/>
        <v>4.265985823540384</v>
      </c>
      <c r="F20" s="21">
        <f t="shared" si="1"/>
        <v>18.770337623577692</v>
      </c>
    </row>
    <row r="21" spans="1:6" ht="15">
      <c r="A21" s="162" t="s">
        <v>4</v>
      </c>
      <c r="B21" s="164"/>
      <c r="C21" s="164"/>
      <c r="D21" s="164"/>
      <c r="E21" s="164"/>
      <c r="F21" s="166"/>
    </row>
    <row r="22" spans="1:6" ht="33" customHeight="1">
      <c r="A22" s="22" t="s">
        <v>407</v>
      </c>
      <c r="B22" s="3" t="s">
        <v>233</v>
      </c>
      <c r="C22" s="3">
        <v>9.1</v>
      </c>
      <c r="D22" s="129">
        <v>457399</v>
      </c>
      <c r="E22" s="27">
        <f>D22/1787/60</f>
        <v>4.265985823540384</v>
      </c>
      <c r="F22" s="131">
        <f>C22*E22</f>
        <v>38.820470994217494</v>
      </c>
    </row>
    <row r="23" spans="1:6" ht="32.25" customHeight="1">
      <c r="A23" s="3" t="s">
        <v>406</v>
      </c>
      <c r="B23" s="3" t="s">
        <v>233</v>
      </c>
      <c r="C23" s="3">
        <v>9.9</v>
      </c>
      <c r="D23" s="129">
        <v>457399</v>
      </c>
      <c r="E23" s="27">
        <f>D23/1787/60</f>
        <v>4.265985823540384</v>
      </c>
      <c r="F23" s="131">
        <f>C23*E23</f>
        <v>42.23325965304981</v>
      </c>
    </row>
    <row r="24" spans="1:6" ht="32.25" customHeight="1">
      <c r="A24" s="3" t="s">
        <v>327</v>
      </c>
      <c r="B24" s="3"/>
      <c r="C24" s="3">
        <v>6.15</v>
      </c>
      <c r="D24" s="129">
        <v>457399</v>
      </c>
      <c r="E24" s="27">
        <f>D24/1787/60</f>
        <v>4.265985823540384</v>
      </c>
      <c r="F24" s="131">
        <f>C24*E24</f>
        <v>26.235812814773364</v>
      </c>
    </row>
    <row r="25" spans="1:6" ht="14.25" customHeight="1">
      <c r="A25" s="3" t="s">
        <v>5</v>
      </c>
      <c r="B25" s="3" t="s">
        <v>233</v>
      </c>
      <c r="C25" s="3">
        <v>3.8</v>
      </c>
      <c r="D25" s="129">
        <v>457399</v>
      </c>
      <c r="E25" s="27">
        <f>D25/1787/60</f>
        <v>4.265985823540384</v>
      </c>
      <c r="F25" s="131">
        <f>C25*E25</f>
        <v>16.210746129453458</v>
      </c>
    </row>
    <row r="26" spans="1:6" ht="15">
      <c r="A26" s="162" t="s">
        <v>6</v>
      </c>
      <c r="B26" s="164"/>
      <c r="C26" s="164"/>
      <c r="D26" s="164"/>
      <c r="E26" s="164"/>
      <c r="F26" s="166"/>
    </row>
    <row r="27" spans="1:6" ht="18" customHeight="1">
      <c r="A27" s="3" t="s">
        <v>7</v>
      </c>
      <c r="B27" s="3" t="s">
        <v>233</v>
      </c>
      <c r="C27" s="3">
        <v>6.15</v>
      </c>
      <c r="D27" s="9">
        <v>457399</v>
      </c>
      <c r="E27" s="27">
        <f>D27/1787/60</f>
        <v>4.265985823540384</v>
      </c>
      <c r="F27" s="27">
        <f>C27*E27</f>
        <v>26.235812814773364</v>
      </c>
    </row>
    <row r="28" spans="1:6" ht="33.75" customHeight="1">
      <c r="A28" s="3" t="s">
        <v>93</v>
      </c>
      <c r="B28" s="3" t="s">
        <v>233</v>
      </c>
      <c r="C28" s="3">
        <v>5</v>
      </c>
      <c r="D28" s="9">
        <v>457399</v>
      </c>
      <c r="E28" s="27">
        <f>D28/1787/60</f>
        <v>4.265985823540384</v>
      </c>
      <c r="F28" s="27">
        <f>C28*E28</f>
        <v>21.32992911770192</v>
      </c>
    </row>
    <row r="29" spans="1:6" ht="36" customHeight="1">
      <c r="A29" s="3" t="s">
        <v>94</v>
      </c>
      <c r="B29" s="3" t="s">
        <v>233</v>
      </c>
      <c r="C29" s="3">
        <v>5</v>
      </c>
      <c r="D29" s="9">
        <v>457399</v>
      </c>
      <c r="E29" s="27">
        <f>D29/1787/60</f>
        <v>4.265985823540384</v>
      </c>
      <c r="F29" s="27">
        <f>C29*E29</f>
        <v>21.32992911770192</v>
      </c>
    </row>
    <row r="30" spans="1:6" ht="18" customHeight="1">
      <c r="A30" s="3" t="s">
        <v>95</v>
      </c>
      <c r="B30" s="3" t="s">
        <v>233</v>
      </c>
      <c r="C30" s="3">
        <v>6.15</v>
      </c>
      <c r="D30" s="9">
        <v>457399</v>
      </c>
      <c r="E30" s="27">
        <f>D30/1787/60</f>
        <v>4.265985823540384</v>
      </c>
      <c r="F30" s="27">
        <f>C30*E30</f>
        <v>26.235812814773364</v>
      </c>
    </row>
    <row r="31" spans="1:6" ht="18" customHeight="1">
      <c r="A31" s="3" t="s">
        <v>96</v>
      </c>
      <c r="B31" s="3" t="s">
        <v>233</v>
      </c>
      <c r="C31" s="3">
        <v>12.3</v>
      </c>
      <c r="D31" s="9">
        <v>457399</v>
      </c>
      <c r="E31" s="27">
        <f>D31/1787/60</f>
        <v>4.265985823540384</v>
      </c>
      <c r="F31" s="27">
        <f>C31*E31</f>
        <v>52.47162562954673</v>
      </c>
    </row>
    <row r="32" spans="1:6" ht="30.75">
      <c r="A32" s="3" t="s">
        <v>8</v>
      </c>
      <c r="B32" s="3" t="s">
        <v>233</v>
      </c>
      <c r="C32" s="3">
        <v>25</v>
      </c>
      <c r="D32" s="9">
        <v>457399</v>
      </c>
      <c r="E32" s="27">
        <f aca="true" t="shared" si="2" ref="E32:E78">D32/1787/60</f>
        <v>4.265985823540384</v>
      </c>
      <c r="F32" s="27">
        <f aca="true" t="shared" si="3" ref="F32:F78">C32*E32</f>
        <v>106.6496455885096</v>
      </c>
    </row>
    <row r="33" spans="1:6" ht="18" customHeight="1">
      <c r="A33" s="3" t="s">
        <v>9</v>
      </c>
      <c r="B33" s="3" t="s">
        <v>233</v>
      </c>
      <c r="C33" s="3">
        <v>30</v>
      </c>
      <c r="D33" s="9">
        <v>457399</v>
      </c>
      <c r="E33" s="27">
        <f t="shared" si="2"/>
        <v>4.265985823540384</v>
      </c>
      <c r="F33" s="27">
        <f t="shared" si="3"/>
        <v>127.97957470621152</v>
      </c>
    </row>
    <row r="34" spans="1:6" ht="17.25" customHeight="1">
      <c r="A34" s="3" t="s">
        <v>387</v>
      </c>
      <c r="B34" s="3" t="s">
        <v>233</v>
      </c>
      <c r="C34" s="3">
        <v>8.8</v>
      </c>
      <c r="D34" s="9">
        <v>457399</v>
      </c>
      <c r="E34" s="27">
        <f t="shared" si="2"/>
        <v>4.265985823540384</v>
      </c>
      <c r="F34" s="27">
        <f t="shared" si="3"/>
        <v>37.540675247155384</v>
      </c>
    </row>
    <row r="35" spans="1:6" ht="17.25" customHeight="1">
      <c r="A35" s="3" t="s">
        <v>11</v>
      </c>
      <c r="B35" s="3" t="s">
        <v>233</v>
      </c>
      <c r="C35" s="3">
        <v>25</v>
      </c>
      <c r="D35" s="9">
        <v>457399</v>
      </c>
      <c r="E35" s="27">
        <f t="shared" si="2"/>
        <v>4.265985823540384</v>
      </c>
      <c r="F35" s="27">
        <f t="shared" si="3"/>
        <v>106.6496455885096</v>
      </c>
    </row>
    <row r="36" spans="1:6" ht="17.25" customHeight="1">
      <c r="A36" s="3" t="s">
        <v>12</v>
      </c>
      <c r="B36" s="3" t="s">
        <v>233</v>
      </c>
      <c r="C36" s="3">
        <v>10</v>
      </c>
      <c r="D36" s="9">
        <v>457399</v>
      </c>
      <c r="E36" s="27">
        <f t="shared" si="2"/>
        <v>4.265985823540384</v>
      </c>
      <c r="F36" s="27">
        <f t="shared" si="3"/>
        <v>42.65985823540384</v>
      </c>
    </row>
    <row r="37" spans="1:6" ht="18" customHeight="1">
      <c r="A37" s="3" t="s">
        <v>13</v>
      </c>
      <c r="B37" s="3" t="s">
        <v>233</v>
      </c>
      <c r="C37" s="3">
        <v>18</v>
      </c>
      <c r="D37" s="9">
        <v>457399</v>
      </c>
      <c r="E37" s="27">
        <f t="shared" si="2"/>
        <v>4.265985823540384</v>
      </c>
      <c r="F37" s="27">
        <f t="shared" si="3"/>
        <v>76.78774482372691</v>
      </c>
    </row>
    <row r="38" spans="1:6" ht="16.5" customHeight="1">
      <c r="A38" s="3" t="s">
        <v>14</v>
      </c>
      <c r="B38" s="3" t="s">
        <v>233</v>
      </c>
      <c r="C38" s="3">
        <v>12</v>
      </c>
      <c r="D38" s="9">
        <v>457399</v>
      </c>
      <c r="E38" s="27">
        <f t="shared" si="2"/>
        <v>4.265985823540384</v>
      </c>
      <c r="F38" s="27">
        <f t="shared" si="3"/>
        <v>51.19182988248461</v>
      </c>
    </row>
    <row r="39" spans="1:6" ht="15.75" customHeight="1">
      <c r="A39" s="3" t="s">
        <v>18</v>
      </c>
      <c r="B39" s="3" t="s">
        <v>233</v>
      </c>
      <c r="C39" s="3">
        <v>7.9</v>
      </c>
      <c r="D39" s="9">
        <v>457399</v>
      </c>
      <c r="E39" s="27">
        <f t="shared" si="2"/>
        <v>4.265985823540384</v>
      </c>
      <c r="F39" s="27">
        <f t="shared" si="3"/>
        <v>33.70128800596903</v>
      </c>
    </row>
    <row r="40" spans="1:6" ht="29.25" customHeight="1">
      <c r="A40" s="3" t="s">
        <v>19</v>
      </c>
      <c r="B40" s="3" t="s">
        <v>233</v>
      </c>
      <c r="C40" s="3">
        <v>3.5</v>
      </c>
      <c r="D40" s="9">
        <v>457399</v>
      </c>
      <c r="E40" s="27">
        <f t="shared" si="2"/>
        <v>4.265985823540384</v>
      </c>
      <c r="F40" s="27">
        <f t="shared" si="3"/>
        <v>14.930950382391345</v>
      </c>
    </row>
    <row r="41" spans="1:6" ht="15.75" customHeight="1">
      <c r="A41" s="3" t="s">
        <v>26</v>
      </c>
      <c r="B41" s="3" t="s">
        <v>233</v>
      </c>
      <c r="C41" s="3">
        <v>5.5</v>
      </c>
      <c r="D41" s="9">
        <v>457399</v>
      </c>
      <c r="E41" s="27">
        <f t="shared" si="2"/>
        <v>4.265985823540384</v>
      </c>
      <c r="F41" s="27">
        <f t="shared" si="3"/>
        <v>23.46292202947211</v>
      </c>
    </row>
    <row r="42" spans="1:6" ht="15.75" customHeight="1">
      <c r="A42" s="3" t="s">
        <v>27</v>
      </c>
      <c r="B42" s="3" t="s">
        <v>233</v>
      </c>
      <c r="C42" s="3">
        <v>10.5</v>
      </c>
      <c r="D42" s="9">
        <v>457399</v>
      </c>
      <c r="E42" s="27">
        <f t="shared" si="2"/>
        <v>4.265985823540384</v>
      </c>
      <c r="F42" s="27">
        <f t="shared" si="3"/>
        <v>44.792851147174034</v>
      </c>
    </row>
    <row r="43" spans="1:6" ht="15.75" customHeight="1">
      <c r="A43" s="3" t="s">
        <v>28</v>
      </c>
      <c r="B43" s="3" t="s">
        <v>233</v>
      </c>
      <c r="C43" s="3">
        <v>10.3</v>
      </c>
      <c r="D43" s="9">
        <v>457399</v>
      </c>
      <c r="E43" s="27">
        <f t="shared" si="2"/>
        <v>4.265985823540384</v>
      </c>
      <c r="F43" s="27">
        <f t="shared" si="3"/>
        <v>43.939653982465956</v>
      </c>
    </row>
    <row r="44" spans="1:6" ht="17.25" customHeight="1">
      <c r="A44" s="3" t="s">
        <v>29</v>
      </c>
      <c r="B44" s="3" t="s">
        <v>233</v>
      </c>
      <c r="C44" s="3">
        <v>28</v>
      </c>
      <c r="D44" s="9">
        <v>457399</v>
      </c>
      <c r="E44" s="27">
        <f t="shared" si="2"/>
        <v>4.265985823540384</v>
      </c>
      <c r="F44" s="27">
        <f t="shared" si="3"/>
        <v>119.44760305913076</v>
      </c>
    </row>
    <row r="45" spans="1:6" ht="15.75" customHeight="1">
      <c r="A45" s="3" t="s">
        <v>34</v>
      </c>
      <c r="B45" s="3" t="s">
        <v>233</v>
      </c>
      <c r="C45" s="3">
        <v>8.8</v>
      </c>
      <c r="D45" s="9">
        <v>457399</v>
      </c>
      <c r="E45" s="27">
        <f t="shared" si="2"/>
        <v>4.265985823540384</v>
      </c>
      <c r="F45" s="27">
        <f t="shared" si="3"/>
        <v>37.540675247155384</v>
      </c>
    </row>
    <row r="46" spans="1:6" ht="16.5" customHeight="1">
      <c r="A46" s="3" t="s">
        <v>35</v>
      </c>
      <c r="B46" s="3" t="s">
        <v>233</v>
      </c>
      <c r="C46" s="3">
        <v>8.2</v>
      </c>
      <c r="D46" s="9">
        <v>457399</v>
      </c>
      <c r="E46" s="27">
        <f t="shared" si="2"/>
        <v>4.265985823540384</v>
      </c>
      <c r="F46" s="27">
        <f t="shared" si="3"/>
        <v>34.98108375303114</v>
      </c>
    </row>
    <row r="47" spans="1:6" ht="30.75">
      <c r="A47" s="3" t="s">
        <v>36</v>
      </c>
      <c r="B47" s="3" t="s">
        <v>233</v>
      </c>
      <c r="C47" s="3">
        <v>6.2</v>
      </c>
      <c r="D47" s="9">
        <v>457399</v>
      </c>
      <c r="E47" s="27">
        <f t="shared" si="2"/>
        <v>4.265985823540384</v>
      </c>
      <c r="F47" s="27">
        <f t="shared" si="3"/>
        <v>26.44911210595038</v>
      </c>
    </row>
    <row r="48" spans="1:6" ht="15.75" customHeight="1">
      <c r="A48" s="3" t="s">
        <v>37</v>
      </c>
      <c r="B48" s="3" t="s">
        <v>233</v>
      </c>
      <c r="C48" s="3">
        <v>17.2</v>
      </c>
      <c r="D48" s="9">
        <v>457399</v>
      </c>
      <c r="E48" s="27">
        <f t="shared" si="2"/>
        <v>4.265985823540384</v>
      </c>
      <c r="F48" s="27">
        <f t="shared" si="3"/>
        <v>73.3749561648946</v>
      </c>
    </row>
    <row r="49" spans="1:6" ht="15.75" customHeight="1">
      <c r="A49" s="3" t="s">
        <v>38</v>
      </c>
      <c r="B49" s="3" t="s">
        <v>233</v>
      </c>
      <c r="C49" s="3">
        <v>8.5</v>
      </c>
      <c r="D49" s="9">
        <v>457399</v>
      </c>
      <c r="E49" s="27">
        <f t="shared" si="2"/>
        <v>4.265985823540384</v>
      </c>
      <c r="F49" s="27">
        <f t="shared" si="3"/>
        <v>36.26087950009327</v>
      </c>
    </row>
    <row r="50" spans="1:6" ht="18.75" customHeight="1">
      <c r="A50" s="3" t="s">
        <v>39</v>
      </c>
      <c r="B50" s="3" t="s">
        <v>233</v>
      </c>
      <c r="C50" s="3">
        <v>15</v>
      </c>
      <c r="D50" s="9">
        <v>457399</v>
      </c>
      <c r="E50" s="27">
        <f t="shared" si="2"/>
        <v>4.265985823540384</v>
      </c>
      <c r="F50" s="27">
        <f t="shared" si="3"/>
        <v>63.98978735310576</v>
      </c>
    </row>
    <row r="51" spans="1:6" ht="16.5" customHeight="1">
      <c r="A51" s="3" t="s">
        <v>40</v>
      </c>
      <c r="B51" s="3" t="s">
        <v>233</v>
      </c>
      <c r="C51" s="3">
        <v>10</v>
      </c>
      <c r="D51" s="9">
        <v>457399</v>
      </c>
      <c r="E51" s="27">
        <f t="shared" si="2"/>
        <v>4.265985823540384</v>
      </c>
      <c r="F51" s="27">
        <f t="shared" si="3"/>
        <v>42.65985823540384</v>
      </c>
    </row>
    <row r="52" spans="1:6" ht="13.5" customHeight="1">
      <c r="A52" s="3" t="s">
        <v>41</v>
      </c>
      <c r="B52" s="3" t="s">
        <v>233</v>
      </c>
      <c r="C52" s="3">
        <v>3</v>
      </c>
      <c r="D52" s="9">
        <v>457399</v>
      </c>
      <c r="E52" s="27">
        <f t="shared" si="2"/>
        <v>4.265985823540384</v>
      </c>
      <c r="F52" s="27">
        <f t="shared" si="3"/>
        <v>12.797957470621153</v>
      </c>
    </row>
    <row r="53" spans="1:6" ht="15.75" customHeight="1">
      <c r="A53" s="3" t="s">
        <v>42</v>
      </c>
      <c r="B53" s="3" t="s">
        <v>233</v>
      </c>
      <c r="C53" s="3">
        <v>5.5</v>
      </c>
      <c r="D53" s="9">
        <v>457399</v>
      </c>
      <c r="E53" s="27">
        <f t="shared" si="2"/>
        <v>4.265985823540384</v>
      </c>
      <c r="F53" s="27">
        <f t="shared" si="3"/>
        <v>23.46292202947211</v>
      </c>
    </row>
    <row r="54" spans="1:6" ht="31.5" customHeight="1">
      <c r="A54" s="3" t="s">
        <v>43</v>
      </c>
      <c r="B54" s="3" t="s">
        <v>233</v>
      </c>
      <c r="C54" s="3">
        <v>6</v>
      </c>
      <c r="D54" s="9">
        <v>457399</v>
      </c>
      <c r="E54" s="27">
        <f t="shared" si="2"/>
        <v>4.265985823540384</v>
      </c>
      <c r="F54" s="27">
        <f t="shared" si="3"/>
        <v>25.595914941242306</v>
      </c>
    </row>
    <row r="55" spans="1:6" ht="17.25" customHeight="1">
      <c r="A55" s="3" t="s">
        <v>44</v>
      </c>
      <c r="B55" s="3" t="s">
        <v>233</v>
      </c>
      <c r="C55" s="3">
        <v>15</v>
      </c>
      <c r="D55" s="9">
        <v>457399</v>
      </c>
      <c r="E55" s="27">
        <f t="shared" si="2"/>
        <v>4.265985823540384</v>
      </c>
      <c r="F55" s="27">
        <f t="shared" si="3"/>
        <v>63.98978735310576</v>
      </c>
    </row>
    <row r="56" spans="1:6" ht="33" customHeight="1">
      <c r="A56" s="3" t="s">
        <v>388</v>
      </c>
      <c r="B56" s="3" t="s">
        <v>233</v>
      </c>
      <c r="C56" s="3">
        <v>27.5</v>
      </c>
      <c r="D56" s="9">
        <v>457399</v>
      </c>
      <c r="E56" s="27">
        <f t="shared" si="2"/>
        <v>4.265985823540384</v>
      </c>
      <c r="F56" s="27">
        <f t="shared" si="3"/>
        <v>117.31461014736055</v>
      </c>
    </row>
    <row r="57" spans="1:6" ht="17.25" customHeight="1">
      <c r="A57" s="3" t="s">
        <v>294</v>
      </c>
      <c r="B57" s="3" t="s">
        <v>233</v>
      </c>
      <c r="C57" s="3">
        <v>5</v>
      </c>
      <c r="D57" s="9">
        <v>457399</v>
      </c>
      <c r="E57" s="27">
        <f t="shared" si="2"/>
        <v>4.265985823540384</v>
      </c>
      <c r="F57" s="27">
        <f t="shared" si="3"/>
        <v>21.32992911770192</v>
      </c>
    </row>
    <row r="58" spans="1:6" ht="17.25" customHeight="1">
      <c r="A58" s="3" t="s">
        <v>295</v>
      </c>
      <c r="B58" s="3" t="s">
        <v>233</v>
      </c>
      <c r="C58" s="3">
        <v>2.5</v>
      </c>
      <c r="D58" s="9">
        <v>457399</v>
      </c>
      <c r="E58" s="27">
        <f t="shared" si="2"/>
        <v>4.265985823540384</v>
      </c>
      <c r="F58" s="27">
        <f t="shared" si="3"/>
        <v>10.66496455885096</v>
      </c>
    </row>
    <row r="59" spans="1:6" ht="17.25" customHeight="1">
      <c r="A59" s="3" t="s">
        <v>296</v>
      </c>
      <c r="B59" s="3" t="s">
        <v>233</v>
      </c>
      <c r="C59" s="3">
        <v>4.1</v>
      </c>
      <c r="D59" s="9">
        <v>457399</v>
      </c>
      <c r="E59" s="27">
        <f t="shared" si="2"/>
        <v>4.265985823540384</v>
      </c>
      <c r="F59" s="27">
        <f t="shared" si="3"/>
        <v>17.49054187651557</v>
      </c>
    </row>
    <row r="60" spans="1:6" ht="17.25" customHeight="1">
      <c r="A60" s="3" t="s">
        <v>297</v>
      </c>
      <c r="B60" s="3" t="s">
        <v>233</v>
      </c>
      <c r="C60" s="3">
        <v>8.7</v>
      </c>
      <c r="D60" s="9">
        <v>457399</v>
      </c>
      <c r="E60" s="27">
        <f t="shared" si="2"/>
        <v>4.265985823540384</v>
      </c>
      <c r="F60" s="27">
        <f t="shared" si="3"/>
        <v>37.11407666480134</v>
      </c>
    </row>
    <row r="61" spans="1:6" ht="17.25" customHeight="1">
      <c r="A61" s="3" t="s">
        <v>298</v>
      </c>
      <c r="B61" s="3" t="s">
        <v>233</v>
      </c>
      <c r="C61" s="3">
        <v>1.8</v>
      </c>
      <c r="D61" s="9">
        <v>457399</v>
      </c>
      <c r="E61" s="27">
        <f t="shared" si="2"/>
        <v>4.265985823540384</v>
      </c>
      <c r="F61" s="27">
        <f t="shared" si="3"/>
        <v>7.678774482372692</v>
      </c>
    </row>
    <row r="62" spans="1:6" ht="17.25" customHeight="1">
      <c r="A62" s="3" t="s">
        <v>299</v>
      </c>
      <c r="B62" s="3" t="s">
        <v>233</v>
      </c>
      <c r="C62" s="3">
        <v>1.8</v>
      </c>
      <c r="D62" s="9">
        <v>457399</v>
      </c>
      <c r="E62" s="27">
        <f t="shared" si="2"/>
        <v>4.265985823540384</v>
      </c>
      <c r="F62" s="27">
        <f t="shared" si="3"/>
        <v>7.678774482372692</v>
      </c>
    </row>
    <row r="63" spans="1:6" ht="33" customHeight="1">
      <c r="A63" s="3" t="s">
        <v>300</v>
      </c>
      <c r="B63" s="3" t="s">
        <v>233</v>
      </c>
      <c r="C63" s="3">
        <v>12</v>
      </c>
      <c r="D63" s="9">
        <v>457399</v>
      </c>
      <c r="E63" s="27">
        <f t="shared" si="2"/>
        <v>4.265985823540384</v>
      </c>
      <c r="F63" s="27">
        <f t="shared" si="3"/>
        <v>51.19182988248461</v>
      </c>
    </row>
    <row r="64" spans="1:6" ht="17.25" customHeight="1">
      <c r="A64" s="3" t="s">
        <v>301</v>
      </c>
      <c r="B64" s="3" t="s">
        <v>233</v>
      </c>
      <c r="C64" s="3">
        <v>8.5</v>
      </c>
      <c r="D64" s="9">
        <v>457399</v>
      </c>
      <c r="E64" s="27">
        <f t="shared" si="2"/>
        <v>4.265985823540384</v>
      </c>
      <c r="F64" s="27">
        <f t="shared" si="3"/>
        <v>36.26087950009327</v>
      </c>
    </row>
    <row r="65" spans="1:6" ht="17.25" customHeight="1">
      <c r="A65" s="3" t="s">
        <v>302</v>
      </c>
      <c r="B65" s="3" t="s">
        <v>233</v>
      </c>
      <c r="C65" s="3">
        <v>12.3</v>
      </c>
      <c r="D65" s="9">
        <v>457399</v>
      </c>
      <c r="E65" s="27">
        <f t="shared" si="2"/>
        <v>4.265985823540384</v>
      </c>
      <c r="F65" s="27">
        <f t="shared" si="3"/>
        <v>52.47162562954673</v>
      </c>
    </row>
    <row r="66" spans="1:6" ht="17.25" customHeight="1">
      <c r="A66" s="3" t="s">
        <v>398</v>
      </c>
      <c r="B66" s="3" t="s">
        <v>233</v>
      </c>
      <c r="C66" s="3"/>
      <c r="D66" s="9">
        <v>457399</v>
      </c>
      <c r="E66" s="27">
        <f t="shared" si="2"/>
        <v>4.265985823540384</v>
      </c>
      <c r="F66" s="27">
        <f t="shared" si="3"/>
        <v>0</v>
      </c>
    </row>
    <row r="67" spans="1:6" ht="17.25" customHeight="1">
      <c r="A67" s="3" t="s">
        <v>272</v>
      </c>
      <c r="B67" s="3" t="s">
        <v>233</v>
      </c>
      <c r="C67" s="3">
        <v>6.15</v>
      </c>
      <c r="D67" s="9">
        <v>457399</v>
      </c>
      <c r="E67" s="27">
        <f t="shared" si="2"/>
        <v>4.265985823540384</v>
      </c>
      <c r="F67" s="27">
        <f t="shared" si="3"/>
        <v>26.235812814773364</v>
      </c>
    </row>
    <row r="68" spans="1:6" ht="17.25" customHeight="1">
      <c r="A68" s="3" t="s">
        <v>273</v>
      </c>
      <c r="B68" s="3" t="s">
        <v>233</v>
      </c>
      <c r="C68" s="3">
        <v>7.4</v>
      </c>
      <c r="D68" s="9">
        <v>457399</v>
      </c>
      <c r="E68" s="27">
        <f t="shared" si="2"/>
        <v>4.265985823540384</v>
      </c>
      <c r="F68" s="27">
        <f t="shared" si="3"/>
        <v>31.56829509419884</v>
      </c>
    </row>
    <row r="69" spans="1:6" ht="17.25" customHeight="1">
      <c r="A69" s="3" t="s">
        <v>274</v>
      </c>
      <c r="B69" s="3" t="s">
        <v>233</v>
      </c>
      <c r="C69" s="3">
        <v>10.5</v>
      </c>
      <c r="D69" s="9">
        <v>457399</v>
      </c>
      <c r="E69" s="27">
        <f t="shared" si="2"/>
        <v>4.265985823540384</v>
      </c>
      <c r="F69" s="27">
        <f t="shared" si="3"/>
        <v>44.792851147174034</v>
      </c>
    </row>
    <row r="70" spans="1:6" ht="17.25" customHeight="1">
      <c r="A70" s="3" t="s">
        <v>389</v>
      </c>
      <c r="B70" s="3" t="s">
        <v>233</v>
      </c>
      <c r="C70" s="3">
        <v>6.15</v>
      </c>
      <c r="D70" s="9">
        <v>457399</v>
      </c>
      <c r="E70" s="27">
        <f t="shared" si="2"/>
        <v>4.265985823540384</v>
      </c>
      <c r="F70" s="27">
        <f t="shared" si="3"/>
        <v>26.235812814773364</v>
      </c>
    </row>
    <row r="71" spans="1:6" ht="17.25" customHeight="1">
      <c r="A71" s="3" t="s">
        <v>82</v>
      </c>
      <c r="B71" s="3" t="s">
        <v>233</v>
      </c>
      <c r="C71" s="3">
        <v>9.25</v>
      </c>
      <c r="D71" s="9">
        <v>457399</v>
      </c>
      <c r="E71" s="27">
        <f t="shared" si="2"/>
        <v>4.265985823540384</v>
      </c>
      <c r="F71" s="27">
        <f t="shared" si="3"/>
        <v>39.46036886774855</v>
      </c>
    </row>
    <row r="72" spans="1:6" ht="48" customHeight="1">
      <c r="A72" s="3" t="s">
        <v>303</v>
      </c>
      <c r="B72" s="3" t="s">
        <v>233</v>
      </c>
      <c r="C72" s="3">
        <v>25</v>
      </c>
      <c r="D72" s="9">
        <v>457399</v>
      </c>
      <c r="E72" s="27">
        <f t="shared" si="2"/>
        <v>4.265985823540384</v>
      </c>
      <c r="F72" s="27">
        <f t="shared" si="3"/>
        <v>106.6496455885096</v>
      </c>
    </row>
    <row r="73" spans="1:6" ht="19.5" customHeight="1">
      <c r="A73" s="3" t="s">
        <v>85</v>
      </c>
      <c r="B73" s="3"/>
      <c r="C73" s="3">
        <v>9.25</v>
      </c>
      <c r="D73" s="9">
        <v>457399</v>
      </c>
      <c r="E73" s="27">
        <f t="shared" si="2"/>
        <v>4.265985823540384</v>
      </c>
      <c r="F73" s="27">
        <f t="shared" si="3"/>
        <v>39.46036886774855</v>
      </c>
    </row>
    <row r="74" spans="1:6" ht="17.25" customHeight="1">
      <c r="A74" s="3" t="s">
        <v>350</v>
      </c>
      <c r="B74" s="3" t="s">
        <v>233</v>
      </c>
      <c r="C74" s="3">
        <v>8</v>
      </c>
      <c r="D74" s="9">
        <v>457399</v>
      </c>
      <c r="E74" s="27">
        <f t="shared" si="2"/>
        <v>4.265985823540384</v>
      </c>
      <c r="F74" s="27">
        <f t="shared" si="3"/>
        <v>34.12788658832307</v>
      </c>
    </row>
    <row r="75" spans="1:6" ht="17.25" customHeight="1">
      <c r="A75" s="3" t="s">
        <v>386</v>
      </c>
      <c r="B75" s="3" t="s">
        <v>233</v>
      </c>
      <c r="C75" s="3">
        <v>4.6</v>
      </c>
      <c r="D75" s="9">
        <v>457399</v>
      </c>
      <c r="E75" s="27">
        <f t="shared" si="2"/>
        <v>4.265985823540384</v>
      </c>
      <c r="F75" s="27">
        <f t="shared" si="3"/>
        <v>19.623534788285767</v>
      </c>
    </row>
    <row r="76" spans="1:6" ht="17.25" customHeight="1">
      <c r="A76" s="3" t="s">
        <v>419</v>
      </c>
      <c r="B76" s="3" t="s">
        <v>233</v>
      </c>
      <c r="C76" s="3">
        <v>8.8</v>
      </c>
      <c r="D76" s="9">
        <v>457399</v>
      </c>
      <c r="E76" s="27">
        <f t="shared" si="2"/>
        <v>4.265985823540384</v>
      </c>
      <c r="F76" s="27">
        <f t="shared" si="3"/>
        <v>37.540675247155384</v>
      </c>
    </row>
    <row r="77" spans="1:6" ht="17.25" customHeight="1">
      <c r="A77" s="3" t="s">
        <v>409</v>
      </c>
      <c r="B77" s="3" t="s">
        <v>233</v>
      </c>
      <c r="C77" s="3">
        <v>13.2</v>
      </c>
      <c r="D77" s="9">
        <v>457399</v>
      </c>
      <c r="E77" s="27">
        <f t="shared" si="2"/>
        <v>4.265985823540384</v>
      </c>
      <c r="F77" s="27">
        <f t="shared" si="3"/>
        <v>56.311012870733066</v>
      </c>
    </row>
    <row r="78" spans="1:6" ht="31.5" customHeight="1">
      <c r="A78" s="3" t="s">
        <v>45</v>
      </c>
      <c r="B78" s="3" t="s">
        <v>233</v>
      </c>
      <c r="C78" s="3">
        <v>8.8</v>
      </c>
      <c r="D78" s="9">
        <v>457399</v>
      </c>
      <c r="E78" s="27">
        <f t="shared" si="2"/>
        <v>4.265985823540384</v>
      </c>
      <c r="F78" s="27">
        <f t="shared" si="3"/>
        <v>37.540675247155384</v>
      </c>
    </row>
    <row r="79" spans="1:6" ht="15">
      <c r="A79" s="162" t="s">
        <v>236</v>
      </c>
      <c r="B79" s="164"/>
      <c r="C79" s="164"/>
      <c r="D79" s="164"/>
      <c r="E79" s="164"/>
      <c r="F79" s="166"/>
    </row>
    <row r="80" spans="1:6" ht="16.5" customHeight="1">
      <c r="A80" s="3" t="s">
        <v>47</v>
      </c>
      <c r="B80" s="3" t="s">
        <v>233</v>
      </c>
      <c r="C80" s="3">
        <v>20.6</v>
      </c>
      <c r="D80" s="9">
        <v>457399</v>
      </c>
      <c r="E80" s="27">
        <f>D80/1787/60</f>
        <v>4.265985823540384</v>
      </c>
      <c r="F80" s="27">
        <f>E80*C80</f>
        <v>87.87930796493191</v>
      </c>
    </row>
    <row r="81" spans="1:6" ht="14.25" customHeight="1">
      <c r="A81" s="3" t="s">
        <v>48</v>
      </c>
      <c r="B81" s="3" t="s">
        <v>233</v>
      </c>
      <c r="C81" s="3">
        <v>15</v>
      </c>
      <c r="D81" s="9">
        <v>457399</v>
      </c>
      <c r="E81" s="27">
        <f aca="true" t="shared" si="4" ref="E81:E148">D81/1787/60</f>
        <v>4.265985823540384</v>
      </c>
      <c r="F81" s="27">
        <f aca="true" t="shared" si="5" ref="F81:F148">E81*C81</f>
        <v>63.98978735310576</v>
      </c>
    </row>
    <row r="82" spans="1:6" ht="17.25" customHeight="1">
      <c r="A82" s="3" t="s">
        <v>49</v>
      </c>
      <c r="B82" s="3" t="s">
        <v>233</v>
      </c>
      <c r="C82" s="3">
        <v>48</v>
      </c>
      <c r="D82" s="9">
        <v>457399</v>
      </c>
      <c r="E82" s="27">
        <f t="shared" si="4"/>
        <v>4.265985823540384</v>
      </c>
      <c r="F82" s="27">
        <f t="shared" si="5"/>
        <v>204.76731952993845</v>
      </c>
    </row>
    <row r="83" spans="1:6" ht="16.5" customHeight="1">
      <c r="A83" s="3" t="s">
        <v>50</v>
      </c>
      <c r="B83" s="3" t="s">
        <v>233</v>
      </c>
      <c r="C83" s="3">
        <v>20</v>
      </c>
      <c r="D83" s="9">
        <v>457399</v>
      </c>
      <c r="E83" s="27">
        <f t="shared" si="4"/>
        <v>4.265985823540384</v>
      </c>
      <c r="F83" s="27">
        <f t="shared" si="5"/>
        <v>85.31971647080768</v>
      </c>
    </row>
    <row r="84" spans="1:6" ht="15.75" customHeight="1">
      <c r="A84" s="3" t="s">
        <v>51</v>
      </c>
      <c r="B84" s="3" t="s">
        <v>233</v>
      </c>
      <c r="C84" s="3">
        <v>10.5</v>
      </c>
      <c r="D84" s="9">
        <v>457399</v>
      </c>
      <c r="E84" s="27">
        <f t="shared" si="4"/>
        <v>4.265985823540384</v>
      </c>
      <c r="F84" s="27">
        <f t="shared" si="5"/>
        <v>44.792851147174034</v>
      </c>
    </row>
    <row r="85" spans="1:6" ht="19.5" customHeight="1">
      <c r="A85" s="3" t="s">
        <v>400</v>
      </c>
      <c r="B85" s="3" t="s">
        <v>233</v>
      </c>
      <c r="C85" s="3">
        <v>6.15</v>
      </c>
      <c r="D85" s="9">
        <v>457399</v>
      </c>
      <c r="E85" s="27">
        <f t="shared" si="4"/>
        <v>4.265985823540384</v>
      </c>
      <c r="F85" s="27">
        <f t="shared" si="5"/>
        <v>26.235812814773364</v>
      </c>
    </row>
    <row r="86" spans="1:6" ht="16.5" customHeight="1">
      <c r="A86" s="3" t="s">
        <v>53</v>
      </c>
      <c r="B86" s="3" t="s">
        <v>233</v>
      </c>
      <c r="C86" s="3">
        <v>16</v>
      </c>
      <c r="D86" s="9">
        <v>457399</v>
      </c>
      <c r="E86" s="27">
        <f t="shared" si="4"/>
        <v>4.265985823540384</v>
      </c>
      <c r="F86" s="27">
        <f t="shared" si="5"/>
        <v>68.25577317664614</v>
      </c>
    </row>
    <row r="87" spans="1:6" ht="16.5" customHeight="1">
      <c r="A87" s="3" t="s">
        <v>54</v>
      </c>
      <c r="B87" s="3" t="s">
        <v>233</v>
      </c>
      <c r="C87" s="3">
        <v>21</v>
      </c>
      <c r="D87" s="9">
        <v>457399</v>
      </c>
      <c r="E87" s="27">
        <f t="shared" si="4"/>
        <v>4.265985823540384</v>
      </c>
      <c r="F87" s="27">
        <f t="shared" si="5"/>
        <v>89.58570229434807</v>
      </c>
    </row>
    <row r="88" spans="1:6" ht="17.25" customHeight="1">
      <c r="A88" s="3" t="s">
        <v>55</v>
      </c>
      <c r="B88" s="3" t="s">
        <v>233</v>
      </c>
      <c r="C88" s="3">
        <v>31.6</v>
      </c>
      <c r="D88" s="9">
        <v>457399</v>
      </c>
      <c r="E88" s="27">
        <f t="shared" si="4"/>
        <v>4.265985823540384</v>
      </c>
      <c r="F88" s="27">
        <f t="shared" si="5"/>
        <v>134.80515202387613</v>
      </c>
    </row>
    <row r="89" spans="1:6" ht="16.5" customHeight="1">
      <c r="A89" s="3" t="s">
        <v>56</v>
      </c>
      <c r="B89" s="3" t="s">
        <v>233</v>
      </c>
      <c r="C89" s="3">
        <v>31.6</v>
      </c>
      <c r="D89" s="9">
        <v>457399</v>
      </c>
      <c r="E89" s="27">
        <f t="shared" si="4"/>
        <v>4.265985823540384</v>
      </c>
      <c r="F89" s="27">
        <f t="shared" si="5"/>
        <v>134.80515202387613</v>
      </c>
    </row>
    <row r="90" spans="1:6" ht="16.5" customHeight="1">
      <c r="A90" s="3" t="s">
        <v>57</v>
      </c>
      <c r="B90" s="3" t="s">
        <v>233</v>
      </c>
      <c r="C90" s="3">
        <v>42</v>
      </c>
      <c r="D90" s="9">
        <v>457399</v>
      </c>
      <c r="E90" s="27">
        <f t="shared" si="4"/>
        <v>4.265985823540384</v>
      </c>
      <c r="F90" s="27">
        <f t="shared" si="5"/>
        <v>179.17140458869613</v>
      </c>
    </row>
    <row r="91" spans="1:6" ht="15.75" customHeight="1">
      <c r="A91" s="3" t="s">
        <v>58</v>
      </c>
      <c r="B91" s="3" t="s">
        <v>233</v>
      </c>
      <c r="C91" s="3">
        <v>14</v>
      </c>
      <c r="D91" s="9">
        <v>457399</v>
      </c>
      <c r="E91" s="27">
        <f t="shared" si="4"/>
        <v>4.265985823540384</v>
      </c>
      <c r="F91" s="27">
        <f t="shared" si="5"/>
        <v>59.72380152956538</v>
      </c>
    </row>
    <row r="92" spans="1:6" ht="16.5" customHeight="1">
      <c r="A92" s="3" t="s">
        <v>60</v>
      </c>
      <c r="B92" s="3" t="s">
        <v>233</v>
      </c>
      <c r="C92" s="3">
        <v>12.6</v>
      </c>
      <c r="D92" s="9">
        <v>457399</v>
      </c>
      <c r="E92" s="27">
        <f t="shared" si="4"/>
        <v>4.265985823540384</v>
      </c>
      <c r="F92" s="27">
        <f t="shared" si="5"/>
        <v>53.75142137660884</v>
      </c>
    </row>
    <row r="93" spans="1:6" ht="17.25" customHeight="1">
      <c r="A93" s="3" t="s">
        <v>59</v>
      </c>
      <c r="B93" s="3" t="s">
        <v>233</v>
      </c>
      <c r="C93" s="3">
        <v>105.2</v>
      </c>
      <c r="D93" s="9">
        <v>457399</v>
      </c>
      <c r="E93" s="27">
        <f t="shared" si="4"/>
        <v>4.265985823540384</v>
      </c>
      <c r="F93" s="27">
        <f t="shared" si="5"/>
        <v>448.7817086364484</v>
      </c>
    </row>
    <row r="94" spans="1:6" ht="16.5" customHeight="1">
      <c r="A94" s="3" t="s">
        <v>61</v>
      </c>
      <c r="B94" s="3" t="s">
        <v>233</v>
      </c>
      <c r="C94" s="3">
        <v>49.25</v>
      </c>
      <c r="D94" s="9">
        <v>457399</v>
      </c>
      <c r="E94" s="27">
        <f t="shared" si="4"/>
        <v>4.265985823540384</v>
      </c>
      <c r="F94" s="27">
        <f t="shared" si="5"/>
        <v>210.09980180936392</v>
      </c>
    </row>
    <row r="95" spans="1:6" ht="15.75" customHeight="1">
      <c r="A95" s="3" t="s">
        <v>62</v>
      </c>
      <c r="B95" s="3" t="s">
        <v>233</v>
      </c>
      <c r="C95" s="3">
        <v>30.8</v>
      </c>
      <c r="D95" s="9">
        <v>457399</v>
      </c>
      <c r="E95" s="27">
        <f t="shared" si="4"/>
        <v>4.265985823540384</v>
      </c>
      <c r="F95" s="27">
        <f t="shared" si="5"/>
        <v>131.39236336504382</v>
      </c>
    </row>
    <row r="96" spans="1:6" ht="15" customHeight="1">
      <c r="A96" s="3" t="s">
        <v>63</v>
      </c>
      <c r="B96" s="3" t="s">
        <v>233</v>
      </c>
      <c r="C96" s="3">
        <v>9.25</v>
      </c>
      <c r="D96" s="9">
        <v>457399</v>
      </c>
      <c r="E96" s="27">
        <f t="shared" si="4"/>
        <v>4.265985823540384</v>
      </c>
      <c r="F96" s="27">
        <f t="shared" si="5"/>
        <v>39.46036886774855</v>
      </c>
    </row>
    <row r="97" spans="1:6" ht="14.25" customHeight="1">
      <c r="A97" s="3" t="s">
        <v>304</v>
      </c>
      <c r="B97" s="3" t="s">
        <v>233</v>
      </c>
      <c r="C97" s="3">
        <v>5.3</v>
      </c>
      <c r="D97" s="9">
        <v>457399</v>
      </c>
      <c r="E97" s="27">
        <f t="shared" si="4"/>
        <v>4.265985823540384</v>
      </c>
      <c r="F97" s="27">
        <f t="shared" si="5"/>
        <v>22.609724864764036</v>
      </c>
    </row>
    <row r="98" spans="1:6" ht="17.25" customHeight="1">
      <c r="A98" s="3" t="s">
        <v>65</v>
      </c>
      <c r="B98" s="3" t="s">
        <v>233</v>
      </c>
      <c r="C98" s="3">
        <v>30.8</v>
      </c>
      <c r="D98" s="9">
        <v>457399</v>
      </c>
      <c r="E98" s="27">
        <f t="shared" si="4"/>
        <v>4.265985823540384</v>
      </c>
      <c r="F98" s="27">
        <f t="shared" si="5"/>
        <v>131.39236336504382</v>
      </c>
    </row>
    <row r="99" spans="1:6" ht="17.25" customHeight="1">
      <c r="A99" s="3" t="s">
        <v>66</v>
      </c>
      <c r="B99" s="3" t="s">
        <v>233</v>
      </c>
      <c r="C99" s="3">
        <v>39.6</v>
      </c>
      <c r="D99" s="9">
        <v>457399</v>
      </c>
      <c r="E99" s="27">
        <f t="shared" si="4"/>
        <v>4.265985823540384</v>
      </c>
      <c r="F99" s="27">
        <f t="shared" si="5"/>
        <v>168.93303861219923</v>
      </c>
    </row>
    <row r="100" spans="1:6" ht="17.25" customHeight="1">
      <c r="A100" s="3" t="s">
        <v>402</v>
      </c>
      <c r="B100" s="3" t="s">
        <v>233</v>
      </c>
      <c r="C100" s="3">
        <v>48.5</v>
      </c>
      <c r="D100" s="9">
        <v>457399</v>
      </c>
      <c r="E100" s="27">
        <f t="shared" si="4"/>
        <v>4.265985823540384</v>
      </c>
      <c r="F100" s="27">
        <f t="shared" si="5"/>
        <v>206.90031244170862</v>
      </c>
    </row>
    <row r="101" spans="1:6" ht="15" customHeight="1">
      <c r="A101" s="3" t="s">
        <v>401</v>
      </c>
      <c r="B101" s="3" t="s">
        <v>233</v>
      </c>
      <c r="C101" s="3">
        <v>66.1</v>
      </c>
      <c r="D101" s="9">
        <v>457399</v>
      </c>
      <c r="E101" s="27">
        <f t="shared" si="4"/>
        <v>4.265985823540384</v>
      </c>
      <c r="F101" s="27">
        <f t="shared" si="5"/>
        <v>281.98166293601935</v>
      </c>
    </row>
    <row r="102" spans="1:6" ht="14.25" customHeight="1">
      <c r="A102" s="3" t="s">
        <v>68</v>
      </c>
      <c r="B102" s="3" t="s">
        <v>233</v>
      </c>
      <c r="C102" s="3">
        <v>61.7</v>
      </c>
      <c r="D102" s="9">
        <v>457399</v>
      </c>
      <c r="E102" s="27">
        <f t="shared" si="4"/>
        <v>4.265985823540384</v>
      </c>
      <c r="F102" s="27">
        <f t="shared" si="5"/>
        <v>263.2113253124417</v>
      </c>
    </row>
    <row r="103" spans="1:6" ht="16.5" customHeight="1">
      <c r="A103" s="3" t="s">
        <v>69</v>
      </c>
      <c r="B103" s="3" t="s">
        <v>233</v>
      </c>
      <c r="C103" s="3">
        <v>79.3</v>
      </c>
      <c r="D103" s="9">
        <v>457399</v>
      </c>
      <c r="E103" s="27">
        <f t="shared" si="4"/>
        <v>4.265985823540384</v>
      </c>
      <c r="F103" s="27">
        <f t="shared" si="5"/>
        <v>338.2926758067524</v>
      </c>
    </row>
    <row r="104" spans="1:6" ht="16.5" customHeight="1">
      <c r="A104" s="3" t="s">
        <v>70</v>
      </c>
      <c r="B104" s="3" t="s">
        <v>233</v>
      </c>
      <c r="C104" s="3">
        <v>21.1</v>
      </c>
      <c r="D104" s="9">
        <v>457399</v>
      </c>
      <c r="E104" s="27">
        <f t="shared" si="4"/>
        <v>4.265985823540384</v>
      </c>
      <c r="F104" s="27">
        <f t="shared" si="5"/>
        <v>90.01230087670211</v>
      </c>
    </row>
    <row r="105" spans="1:6" ht="16.5" customHeight="1">
      <c r="A105" s="3" t="s">
        <v>71</v>
      </c>
      <c r="B105" s="3" t="s">
        <v>233</v>
      </c>
      <c r="C105" s="3">
        <v>26.4</v>
      </c>
      <c r="D105" s="9">
        <v>457399</v>
      </c>
      <c r="E105" s="27">
        <f t="shared" si="4"/>
        <v>4.265985823540384</v>
      </c>
      <c r="F105" s="27">
        <f t="shared" si="5"/>
        <v>112.62202574146613</v>
      </c>
    </row>
    <row r="106" spans="1:6" ht="17.25" customHeight="1">
      <c r="A106" s="3" t="s">
        <v>103</v>
      </c>
      <c r="B106" s="3" t="s">
        <v>233</v>
      </c>
      <c r="C106" s="3">
        <v>48.5</v>
      </c>
      <c r="D106" s="9">
        <v>457399</v>
      </c>
      <c r="E106" s="27">
        <f t="shared" si="4"/>
        <v>4.265985823540384</v>
      </c>
      <c r="F106" s="27">
        <f t="shared" si="5"/>
        <v>206.90031244170862</v>
      </c>
    </row>
    <row r="107" spans="1:6" ht="17.25" customHeight="1">
      <c r="A107" s="3" t="s">
        <v>403</v>
      </c>
      <c r="B107" s="3" t="s">
        <v>233</v>
      </c>
      <c r="C107" s="3">
        <v>41.4</v>
      </c>
      <c r="D107" s="9">
        <v>457399</v>
      </c>
      <c r="E107" s="27">
        <f t="shared" si="4"/>
        <v>4.265985823540384</v>
      </c>
      <c r="F107" s="27">
        <f t="shared" si="5"/>
        <v>176.6118130945719</v>
      </c>
    </row>
    <row r="108" spans="1:6" ht="18" customHeight="1">
      <c r="A108" s="3" t="s">
        <v>104</v>
      </c>
      <c r="B108" s="3" t="s">
        <v>233</v>
      </c>
      <c r="C108" s="3">
        <v>35.2</v>
      </c>
      <c r="D108" s="9">
        <v>457399</v>
      </c>
      <c r="E108" s="27">
        <f t="shared" si="4"/>
        <v>4.265985823540384</v>
      </c>
      <c r="F108" s="27">
        <f t="shared" si="5"/>
        <v>150.16270098862154</v>
      </c>
    </row>
    <row r="109" spans="1:6" ht="16.5" customHeight="1">
      <c r="A109" s="3" t="s">
        <v>105</v>
      </c>
      <c r="B109" s="3" t="s">
        <v>233</v>
      </c>
      <c r="C109" s="3">
        <v>16</v>
      </c>
      <c r="D109" s="9">
        <v>457399</v>
      </c>
      <c r="E109" s="27">
        <f t="shared" si="4"/>
        <v>4.265985823540384</v>
      </c>
      <c r="F109" s="27">
        <f t="shared" si="5"/>
        <v>68.25577317664614</v>
      </c>
    </row>
    <row r="110" spans="1:6" ht="15.75" customHeight="1">
      <c r="A110" s="3" t="s">
        <v>106</v>
      </c>
      <c r="B110" s="3" t="s">
        <v>233</v>
      </c>
      <c r="C110" s="3">
        <v>16</v>
      </c>
      <c r="D110" s="9">
        <v>457399</v>
      </c>
      <c r="E110" s="27">
        <f t="shared" si="4"/>
        <v>4.265985823540384</v>
      </c>
      <c r="F110" s="27">
        <f t="shared" si="5"/>
        <v>68.25577317664614</v>
      </c>
    </row>
    <row r="111" spans="1:6" ht="18.75" customHeight="1">
      <c r="A111" s="3" t="s">
        <v>73</v>
      </c>
      <c r="B111" s="3" t="s">
        <v>233</v>
      </c>
      <c r="C111" s="3"/>
      <c r="D111" s="9">
        <v>457399</v>
      </c>
      <c r="E111" s="27">
        <f t="shared" si="4"/>
        <v>4.265985823540384</v>
      </c>
      <c r="F111" s="27">
        <f t="shared" si="5"/>
        <v>0</v>
      </c>
    </row>
    <row r="112" spans="1:6" ht="18.75" customHeight="1">
      <c r="A112" s="3" t="s">
        <v>576</v>
      </c>
      <c r="B112" s="3" t="s">
        <v>233</v>
      </c>
      <c r="C112" s="3">
        <v>92.35</v>
      </c>
      <c r="D112" s="9">
        <v>457399</v>
      </c>
      <c r="E112" s="27">
        <f t="shared" si="4"/>
        <v>4.265985823540384</v>
      </c>
      <c r="F112" s="27">
        <f t="shared" si="5"/>
        <v>393.96379080395445</v>
      </c>
    </row>
    <row r="113" spans="1:6" ht="18.75" customHeight="1">
      <c r="A113" s="3" t="s">
        <v>577</v>
      </c>
      <c r="B113" s="3" t="s">
        <v>233</v>
      </c>
      <c r="C113" s="3">
        <v>110.85</v>
      </c>
      <c r="D113" s="9">
        <v>457399</v>
      </c>
      <c r="E113" s="27">
        <f t="shared" si="4"/>
        <v>4.265985823540384</v>
      </c>
      <c r="F113" s="27">
        <f t="shared" si="5"/>
        <v>472.88452853945154</v>
      </c>
    </row>
    <row r="114" spans="1:6" ht="18.75" customHeight="1">
      <c r="A114" s="3" t="s">
        <v>578</v>
      </c>
      <c r="B114" s="3" t="s">
        <v>233</v>
      </c>
      <c r="C114" s="3">
        <v>129.3</v>
      </c>
      <c r="D114" s="9">
        <v>457399</v>
      </c>
      <c r="E114" s="27">
        <f t="shared" si="4"/>
        <v>4.265985823540384</v>
      </c>
      <c r="F114" s="27">
        <f t="shared" si="5"/>
        <v>551.5919669837717</v>
      </c>
    </row>
    <row r="115" spans="1:6" ht="18.75" customHeight="1">
      <c r="A115" s="3" t="s">
        <v>72</v>
      </c>
      <c r="B115" s="3" t="s">
        <v>233</v>
      </c>
      <c r="C115" s="3">
        <v>73.9</v>
      </c>
      <c r="D115" s="9">
        <v>457399</v>
      </c>
      <c r="E115" s="27">
        <f t="shared" si="4"/>
        <v>4.265985823540384</v>
      </c>
      <c r="F115" s="27">
        <f t="shared" si="5"/>
        <v>315.2563523596344</v>
      </c>
    </row>
    <row r="116" spans="1:6" ht="15.75" customHeight="1">
      <c r="A116" s="3" t="s">
        <v>107</v>
      </c>
      <c r="B116" s="3" t="s">
        <v>233</v>
      </c>
      <c r="C116" s="3">
        <v>26.4</v>
      </c>
      <c r="D116" s="9">
        <v>457399</v>
      </c>
      <c r="E116" s="27">
        <f t="shared" si="4"/>
        <v>4.265985823540384</v>
      </c>
      <c r="F116" s="27">
        <f t="shared" si="5"/>
        <v>112.62202574146613</v>
      </c>
    </row>
    <row r="117" spans="1:6" ht="15">
      <c r="A117" s="3" t="s">
        <v>108</v>
      </c>
      <c r="B117" s="3" t="s">
        <v>233</v>
      </c>
      <c r="C117" s="3">
        <v>61.6</v>
      </c>
      <c r="D117" s="9">
        <v>457399</v>
      </c>
      <c r="E117" s="27">
        <f t="shared" si="4"/>
        <v>4.265985823540384</v>
      </c>
      <c r="F117" s="27">
        <f t="shared" si="5"/>
        <v>262.78472673008764</v>
      </c>
    </row>
    <row r="118" spans="1:6" ht="16.5" customHeight="1">
      <c r="A118" s="3" t="s">
        <v>109</v>
      </c>
      <c r="B118" s="3" t="s">
        <v>233</v>
      </c>
      <c r="C118" s="3">
        <v>37</v>
      </c>
      <c r="D118" s="9">
        <v>457399</v>
      </c>
      <c r="E118" s="27">
        <f t="shared" si="4"/>
        <v>4.265985823540384</v>
      </c>
      <c r="F118" s="27">
        <f t="shared" si="5"/>
        <v>157.8414754709942</v>
      </c>
    </row>
    <row r="119" spans="1:6" ht="17.25" customHeight="1">
      <c r="A119" s="3" t="s">
        <v>110</v>
      </c>
      <c r="B119" s="3" t="s">
        <v>233</v>
      </c>
      <c r="C119" s="3">
        <v>37</v>
      </c>
      <c r="D119" s="9">
        <v>457399</v>
      </c>
      <c r="E119" s="27">
        <f t="shared" si="4"/>
        <v>4.265985823540384</v>
      </c>
      <c r="F119" s="27">
        <f t="shared" si="5"/>
        <v>157.8414754709942</v>
      </c>
    </row>
    <row r="120" spans="1:6" ht="17.25" customHeight="1">
      <c r="A120" s="3" t="s">
        <v>111</v>
      </c>
      <c r="B120" s="3" t="s">
        <v>233</v>
      </c>
      <c r="C120" s="3">
        <v>42</v>
      </c>
      <c r="D120" s="9">
        <v>457399</v>
      </c>
      <c r="E120" s="27">
        <f t="shared" si="4"/>
        <v>4.265985823540384</v>
      </c>
      <c r="F120" s="27">
        <f t="shared" si="5"/>
        <v>179.17140458869613</v>
      </c>
    </row>
    <row r="121" spans="1:6" ht="18" customHeight="1">
      <c r="A121" s="3" t="s">
        <v>112</v>
      </c>
      <c r="B121" s="3" t="s">
        <v>233</v>
      </c>
      <c r="C121" s="3">
        <v>20</v>
      </c>
      <c r="D121" s="9">
        <v>457399</v>
      </c>
      <c r="E121" s="27">
        <f t="shared" si="4"/>
        <v>4.265985823540384</v>
      </c>
      <c r="F121" s="27">
        <f t="shared" si="5"/>
        <v>85.31971647080768</v>
      </c>
    </row>
    <row r="122" spans="1:6" ht="16.5" customHeight="1">
      <c r="A122" s="3" t="s">
        <v>113</v>
      </c>
      <c r="B122" s="3" t="s">
        <v>233</v>
      </c>
      <c r="C122" s="3">
        <v>13.5</v>
      </c>
      <c r="D122" s="9">
        <v>457399</v>
      </c>
      <c r="E122" s="27">
        <f t="shared" si="4"/>
        <v>4.265985823540384</v>
      </c>
      <c r="F122" s="27">
        <f t="shared" si="5"/>
        <v>57.59080861779518</v>
      </c>
    </row>
    <row r="123" spans="1:6" ht="31.5" customHeight="1">
      <c r="A123" s="3" t="s">
        <v>114</v>
      </c>
      <c r="B123" s="3" t="s">
        <v>233</v>
      </c>
      <c r="C123" s="3">
        <v>94.7</v>
      </c>
      <c r="D123" s="9">
        <v>457399</v>
      </c>
      <c r="E123" s="27">
        <f t="shared" si="4"/>
        <v>4.265985823540384</v>
      </c>
      <c r="F123" s="27">
        <f t="shared" si="5"/>
        <v>403.9888574892744</v>
      </c>
    </row>
    <row r="124" spans="1:6" ht="33.75" customHeight="1">
      <c r="A124" s="3" t="s">
        <v>115</v>
      </c>
      <c r="B124" s="3" t="s">
        <v>233</v>
      </c>
      <c r="C124" s="3">
        <v>126.3</v>
      </c>
      <c r="D124" s="9">
        <v>457399</v>
      </c>
      <c r="E124" s="27">
        <f t="shared" si="4"/>
        <v>4.265985823540384</v>
      </c>
      <c r="F124" s="27">
        <f t="shared" si="5"/>
        <v>538.7940095131505</v>
      </c>
    </row>
    <row r="125" spans="1:6" ht="18" customHeight="1">
      <c r="A125" s="3" t="s">
        <v>83</v>
      </c>
      <c r="B125" s="3" t="s">
        <v>233</v>
      </c>
      <c r="C125" s="3">
        <v>6.15</v>
      </c>
      <c r="D125" s="9">
        <v>457399</v>
      </c>
      <c r="E125" s="27">
        <f t="shared" si="4"/>
        <v>4.265985823540384</v>
      </c>
      <c r="F125" s="27">
        <f t="shared" si="5"/>
        <v>26.235812814773364</v>
      </c>
    </row>
    <row r="126" spans="1:6" ht="18.75" customHeight="1">
      <c r="A126" s="3" t="s">
        <v>84</v>
      </c>
      <c r="B126" s="3" t="s">
        <v>233</v>
      </c>
      <c r="C126" s="3">
        <v>12.3</v>
      </c>
      <c r="D126" s="9">
        <v>457399</v>
      </c>
      <c r="E126" s="27">
        <f t="shared" si="4"/>
        <v>4.265985823540384</v>
      </c>
      <c r="F126" s="27">
        <f t="shared" si="5"/>
        <v>52.47162562954673</v>
      </c>
    </row>
    <row r="127" spans="1:6" ht="19.5" customHeight="1">
      <c r="A127" s="3" t="s">
        <v>116</v>
      </c>
      <c r="B127" s="3" t="s">
        <v>233</v>
      </c>
      <c r="C127" s="3">
        <v>13.5</v>
      </c>
      <c r="D127" s="9">
        <v>457399</v>
      </c>
      <c r="E127" s="27">
        <f t="shared" si="4"/>
        <v>4.265985823540384</v>
      </c>
      <c r="F127" s="27">
        <f t="shared" si="5"/>
        <v>57.59080861779518</v>
      </c>
    </row>
    <row r="128" spans="1:6" ht="30.75">
      <c r="A128" s="3" t="s">
        <v>117</v>
      </c>
      <c r="B128" s="3" t="s">
        <v>233</v>
      </c>
      <c r="C128" s="3">
        <v>42</v>
      </c>
      <c r="D128" s="9">
        <v>457399</v>
      </c>
      <c r="E128" s="27">
        <f t="shared" si="4"/>
        <v>4.265985823540384</v>
      </c>
      <c r="F128" s="27">
        <f t="shared" si="5"/>
        <v>179.17140458869613</v>
      </c>
    </row>
    <row r="129" spans="1:6" ht="18.75" customHeight="1">
      <c r="A129" s="3" t="s">
        <v>118</v>
      </c>
      <c r="B129" s="3" t="s">
        <v>233</v>
      </c>
      <c r="C129" s="3">
        <v>6.18</v>
      </c>
      <c r="D129" s="9">
        <v>457399</v>
      </c>
      <c r="E129" s="27">
        <f t="shared" si="4"/>
        <v>4.265985823540384</v>
      </c>
      <c r="F129" s="27">
        <f t="shared" si="5"/>
        <v>26.36379238947957</v>
      </c>
    </row>
    <row r="130" spans="1:6" ht="15" customHeight="1">
      <c r="A130" s="3" t="s">
        <v>119</v>
      </c>
      <c r="B130" s="3" t="s">
        <v>233</v>
      </c>
      <c r="C130" s="3">
        <v>18.5</v>
      </c>
      <c r="D130" s="9">
        <v>457399</v>
      </c>
      <c r="E130" s="27">
        <f t="shared" si="4"/>
        <v>4.265985823540384</v>
      </c>
      <c r="F130" s="27">
        <f t="shared" si="5"/>
        <v>78.9207377354971</v>
      </c>
    </row>
    <row r="131" spans="1:6" ht="18" customHeight="1">
      <c r="A131" s="3" t="s">
        <v>120</v>
      </c>
      <c r="B131" s="3" t="s">
        <v>233</v>
      </c>
      <c r="C131" s="3">
        <v>30.8</v>
      </c>
      <c r="D131" s="9">
        <v>457399</v>
      </c>
      <c r="E131" s="27">
        <f t="shared" si="4"/>
        <v>4.265985823540384</v>
      </c>
      <c r="F131" s="27">
        <f t="shared" si="5"/>
        <v>131.39236336504382</v>
      </c>
    </row>
    <row r="132" spans="1:6" ht="16.5" customHeight="1">
      <c r="A132" s="3" t="s">
        <v>86</v>
      </c>
      <c r="B132" s="3" t="s">
        <v>233</v>
      </c>
      <c r="C132" s="3"/>
      <c r="D132" s="9">
        <v>457399</v>
      </c>
      <c r="E132" s="27">
        <f t="shared" si="4"/>
        <v>4.265985823540384</v>
      </c>
      <c r="F132" s="27">
        <f t="shared" si="5"/>
        <v>0</v>
      </c>
    </row>
    <row r="133" spans="1:6" ht="16.5" customHeight="1">
      <c r="A133" s="3" t="s">
        <v>579</v>
      </c>
      <c r="B133" s="3" t="s">
        <v>233</v>
      </c>
      <c r="C133" s="3">
        <v>6.15</v>
      </c>
      <c r="D133" s="9">
        <v>457399</v>
      </c>
      <c r="E133" s="27">
        <f t="shared" si="4"/>
        <v>4.265985823540384</v>
      </c>
      <c r="F133" s="27">
        <f t="shared" si="5"/>
        <v>26.235812814773364</v>
      </c>
    </row>
    <row r="134" spans="1:6" ht="16.5" customHeight="1">
      <c r="A134" s="3" t="s">
        <v>581</v>
      </c>
      <c r="B134" s="3" t="s">
        <v>233</v>
      </c>
      <c r="C134" s="3">
        <v>18.45</v>
      </c>
      <c r="D134" s="9">
        <v>457399</v>
      </c>
      <c r="E134" s="27">
        <f t="shared" si="4"/>
        <v>4.265985823540384</v>
      </c>
      <c r="F134" s="27">
        <f t="shared" si="5"/>
        <v>78.70743844432008</v>
      </c>
    </row>
    <row r="135" spans="1:6" ht="16.5" customHeight="1">
      <c r="A135" s="3" t="s">
        <v>582</v>
      </c>
      <c r="B135" s="3" t="s">
        <v>233</v>
      </c>
      <c r="C135" s="3">
        <v>61.6</v>
      </c>
      <c r="D135" s="9">
        <v>457399</v>
      </c>
      <c r="E135" s="27">
        <f t="shared" si="4"/>
        <v>4.265985823540384</v>
      </c>
      <c r="F135" s="27">
        <f t="shared" si="5"/>
        <v>262.78472673008764</v>
      </c>
    </row>
    <row r="136" spans="1:6" ht="16.5" customHeight="1">
      <c r="A136" s="3" t="s">
        <v>431</v>
      </c>
      <c r="B136" s="3" t="s">
        <v>233</v>
      </c>
      <c r="C136" s="3">
        <v>28.7</v>
      </c>
      <c r="D136" s="9">
        <v>457399</v>
      </c>
      <c r="E136" s="27">
        <f t="shared" si="4"/>
        <v>4.265985823540384</v>
      </c>
      <c r="F136" s="27">
        <f t="shared" si="5"/>
        <v>122.43379313560902</v>
      </c>
    </row>
    <row r="137" spans="1:6" ht="16.5" customHeight="1">
      <c r="A137" s="3" t="s">
        <v>430</v>
      </c>
      <c r="B137" s="3" t="s">
        <v>233</v>
      </c>
      <c r="C137" s="3">
        <v>41</v>
      </c>
      <c r="D137" s="9">
        <v>457399</v>
      </c>
      <c r="E137" s="27">
        <f t="shared" si="4"/>
        <v>4.265985823540384</v>
      </c>
      <c r="F137" s="27">
        <f t="shared" si="5"/>
        <v>174.90541876515576</v>
      </c>
    </row>
    <row r="138" spans="1:6" ht="16.5" customHeight="1">
      <c r="A138" s="3" t="s">
        <v>310</v>
      </c>
      <c r="B138" s="3" t="s">
        <v>233</v>
      </c>
      <c r="C138" s="3">
        <v>12.9</v>
      </c>
      <c r="D138" s="9">
        <v>457399</v>
      </c>
      <c r="E138" s="27">
        <f t="shared" si="4"/>
        <v>4.265985823540384</v>
      </c>
      <c r="F138" s="27">
        <f t="shared" si="5"/>
        <v>55.031217123670956</v>
      </c>
    </row>
    <row r="139" spans="1:6" ht="16.5" customHeight="1">
      <c r="A139" s="3" t="s">
        <v>311</v>
      </c>
      <c r="B139" s="3" t="s">
        <v>233</v>
      </c>
      <c r="C139" s="3">
        <v>7.1</v>
      </c>
      <c r="D139" s="9">
        <v>457399</v>
      </c>
      <c r="E139" s="27">
        <f t="shared" si="4"/>
        <v>4.265985823540384</v>
      </c>
      <c r="F139" s="27">
        <f t="shared" si="5"/>
        <v>30.288499347136725</v>
      </c>
    </row>
    <row r="140" spans="1:6" ht="16.5" customHeight="1">
      <c r="A140" s="3" t="s">
        <v>312</v>
      </c>
      <c r="B140" s="3" t="s">
        <v>233</v>
      </c>
      <c r="C140" s="3">
        <v>25</v>
      </c>
      <c r="D140" s="9">
        <v>457399</v>
      </c>
      <c r="E140" s="27">
        <f t="shared" si="4"/>
        <v>4.265985823540384</v>
      </c>
      <c r="F140" s="27">
        <f t="shared" si="5"/>
        <v>106.6496455885096</v>
      </c>
    </row>
    <row r="141" spans="1:6" ht="16.5" customHeight="1">
      <c r="A141" s="3" t="s">
        <v>313</v>
      </c>
      <c r="B141" s="3" t="s">
        <v>233</v>
      </c>
      <c r="C141" s="3">
        <v>19</v>
      </c>
      <c r="D141" s="9">
        <v>457399</v>
      </c>
      <c r="E141" s="27">
        <f t="shared" si="4"/>
        <v>4.265985823540384</v>
      </c>
      <c r="F141" s="27">
        <f t="shared" si="5"/>
        <v>81.0537306472673</v>
      </c>
    </row>
    <row r="142" spans="1:6" ht="16.5" customHeight="1">
      <c r="A142" s="3" t="s">
        <v>314</v>
      </c>
      <c r="B142" s="3" t="s">
        <v>233</v>
      </c>
      <c r="C142" s="3">
        <v>3.08</v>
      </c>
      <c r="D142" s="9">
        <v>457399</v>
      </c>
      <c r="E142" s="27">
        <f t="shared" si="4"/>
        <v>4.265985823540384</v>
      </c>
      <c r="F142" s="27">
        <f t="shared" si="5"/>
        <v>13.139236336504384</v>
      </c>
    </row>
    <row r="143" spans="1:6" ht="16.5" customHeight="1">
      <c r="A143" s="3" t="s">
        <v>315</v>
      </c>
      <c r="B143" s="3" t="s">
        <v>233</v>
      </c>
      <c r="C143" s="3">
        <v>4.92</v>
      </c>
      <c r="D143" s="9">
        <v>457399</v>
      </c>
      <c r="E143" s="27">
        <f t="shared" si="4"/>
        <v>4.265985823540384</v>
      </c>
      <c r="F143" s="27">
        <f t="shared" si="5"/>
        <v>20.98865025181869</v>
      </c>
    </row>
    <row r="144" spans="1:6" ht="33.75" customHeight="1">
      <c r="A144" s="3" t="s">
        <v>316</v>
      </c>
      <c r="B144" s="3" t="s">
        <v>233</v>
      </c>
      <c r="C144" s="3">
        <v>25</v>
      </c>
      <c r="D144" s="9">
        <v>457399</v>
      </c>
      <c r="E144" s="27">
        <f t="shared" si="4"/>
        <v>4.265985823540384</v>
      </c>
      <c r="F144" s="27">
        <f t="shared" si="5"/>
        <v>106.6496455885096</v>
      </c>
    </row>
    <row r="145" spans="1:6" ht="30.75" customHeight="1">
      <c r="A145" s="3" t="s">
        <v>335</v>
      </c>
      <c r="B145" s="3" t="s">
        <v>233</v>
      </c>
      <c r="C145" s="3">
        <v>50</v>
      </c>
      <c r="D145" s="9">
        <v>457399</v>
      </c>
      <c r="E145" s="27">
        <f t="shared" si="4"/>
        <v>4.265985823540384</v>
      </c>
      <c r="F145" s="27">
        <f t="shared" si="5"/>
        <v>213.2992911770192</v>
      </c>
    </row>
    <row r="146" spans="1:6" ht="16.5" customHeight="1">
      <c r="A146" s="3" t="s">
        <v>336</v>
      </c>
      <c r="B146" s="3" t="s">
        <v>233</v>
      </c>
      <c r="C146" s="3">
        <v>25</v>
      </c>
      <c r="D146" s="9">
        <v>457399</v>
      </c>
      <c r="E146" s="27">
        <f t="shared" si="4"/>
        <v>4.265985823540384</v>
      </c>
      <c r="F146" s="27">
        <f t="shared" si="5"/>
        <v>106.6496455885096</v>
      </c>
    </row>
    <row r="147" spans="1:6" ht="34.5" customHeight="1">
      <c r="A147" s="3" t="s">
        <v>337</v>
      </c>
      <c r="B147" s="3" t="s">
        <v>233</v>
      </c>
      <c r="C147" s="3">
        <v>25</v>
      </c>
      <c r="D147" s="9">
        <v>457399</v>
      </c>
      <c r="E147" s="27">
        <f t="shared" si="4"/>
        <v>4.265985823540384</v>
      </c>
      <c r="F147" s="27">
        <f t="shared" si="5"/>
        <v>106.6496455885096</v>
      </c>
    </row>
    <row r="148" spans="1:6" ht="15.75" customHeight="1">
      <c r="A148" s="3" t="s">
        <v>121</v>
      </c>
      <c r="B148" s="3" t="s">
        <v>233</v>
      </c>
      <c r="C148" s="3">
        <v>9.24</v>
      </c>
      <c r="D148" s="9">
        <v>457399</v>
      </c>
      <c r="E148" s="27">
        <f t="shared" si="4"/>
        <v>4.265985823540384</v>
      </c>
      <c r="F148" s="27">
        <f t="shared" si="5"/>
        <v>39.417709009513146</v>
      </c>
    </row>
    <row r="149" spans="1:6" ht="15">
      <c r="A149" s="162" t="s">
        <v>122</v>
      </c>
      <c r="B149" s="164"/>
      <c r="C149" s="164"/>
      <c r="D149" s="166"/>
      <c r="E149" s="3"/>
      <c r="F149" s="27"/>
    </row>
    <row r="150" spans="1:6" ht="17.25" customHeight="1">
      <c r="A150" s="22" t="s">
        <v>123</v>
      </c>
      <c r="B150" s="22" t="s">
        <v>233</v>
      </c>
      <c r="C150" s="3">
        <v>33</v>
      </c>
      <c r="D150" s="9">
        <v>457399</v>
      </c>
      <c r="E150" s="27">
        <f>D150/1787/60</f>
        <v>4.265985823540384</v>
      </c>
      <c r="F150" s="27">
        <f>C150*E150</f>
        <v>140.77753217683266</v>
      </c>
    </row>
    <row r="151" spans="1:6" ht="21.75" customHeight="1">
      <c r="A151" s="22" t="s">
        <v>124</v>
      </c>
      <c r="B151" s="22" t="s">
        <v>233</v>
      </c>
      <c r="C151" s="3">
        <v>15.7</v>
      </c>
      <c r="D151" s="9">
        <v>457399</v>
      </c>
      <c r="E151" s="27">
        <f aca="true" t="shared" si="6" ref="E151:E167">D151/1787/60</f>
        <v>4.265985823540384</v>
      </c>
      <c r="F151" s="27">
        <f aca="true" t="shared" si="7" ref="F151:F167">C151*E151</f>
        <v>66.97597742958402</v>
      </c>
    </row>
    <row r="152" spans="1:6" ht="17.25" customHeight="1">
      <c r="A152" s="22" t="s">
        <v>125</v>
      </c>
      <c r="B152" s="22" t="s">
        <v>233</v>
      </c>
      <c r="C152" s="3">
        <v>74</v>
      </c>
      <c r="D152" s="9">
        <v>457399</v>
      </c>
      <c r="E152" s="27">
        <f t="shared" si="6"/>
        <v>4.265985823540384</v>
      </c>
      <c r="F152" s="27">
        <f t="shared" si="7"/>
        <v>315.6829509419884</v>
      </c>
    </row>
    <row r="153" spans="1:6" ht="18.75" customHeight="1">
      <c r="A153" s="22" t="s">
        <v>126</v>
      </c>
      <c r="B153" s="22" t="s">
        <v>233</v>
      </c>
      <c r="C153" s="3">
        <v>98.7</v>
      </c>
      <c r="D153" s="9">
        <v>457399</v>
      </c>
      <c r="E153" s="27">
        <f t="shared" si="6"/>
        <v>4.265985823540384</v>
      </c>
      <c r="F153" s="27">
        <f t="shared" si="7"/>
        <v>421.05280078343594</v>
      </c>
    </row>
    <row r="154" spans="1:6" ht="34.5" customHeight="1">
      <c r="A154" s="22" t="s">
        <v>127</v>
      </c>
      <c r="B154" s="22" t="s">
        <v>233</v>
      </c>
      <c r="C154" s="3">
        <v>17.2</v>
      </c>
      <c r="D154" s="9">
        <v>457399</v>
      </c>
      <c r="E154" s="27">
        <f t="shared" si="6"/>
        <v>4.265985823540384</v>
      </c>
      <c r="F154" s="27">
        <f t="shared" si="7"/>
        <v>73.3749561648946</v>
      </c>
    </row>
    <row r="155" spans="1:6" ht="33" customHeight="1">
      <c r="A155" s="22" t="s">
        <v>224</v>
      </c>
      <c r="B155" s="22" t="s">
        <v>233</v>
      </c>
      <c r="C155" s="3">
        <v>13.5</v>
      </c>
      <c r="D155" s="9">
        <v>457399</v>
      </c>
      <c r="E155" s="27">
        <f t="shared" si="6"/>
        <v>4.265985823540384</v>
      </c>
      <c r="F155" s="27">
        <f t="shared" si="7"/>
        <v>57.59080861779518</v>
      </c>
    </row>
    <row r="156" spans="1:6" ht="34.5" customHeight="1">
      <c r="A156" s="22" t="s">
        <v>128</v>
      </c>
      <c r="B156" s="22" t="s">
        <v>233</v>
      </c>
      <c r="C156" s="3">
        <v>17.2</v>
      </c>
      <c r="D156" s="9">
        <v>457399</v>
      </c>
      <c r="E156" s="27">
        <f t="shared" si="6"/>
        <v>4.265985823540384</v>
      </c>
      <c r="F156" s="27">
        <f t="shared" si="7"/>
        <v>73.3749561648946</v>
      </c>
    </row>
    <row r="157" spans="1:6" ht="30.75">
      <c r="A157" s="22" t="s">
        <v>129</v>
      </c>
      <c r="B157" s="22" t="s">
        <v>233</v>
      </c>
      <c r="C157" s="3">
        <v>13.5</v>
      </c>
      <c r="D157" s="9">
        <v>457399</v>
      </c>
      <c r="E157" s="27">
        <f t="shared" si="6"/>
        <v>4.265985823540384</v>
      </c>
      <c r="F157" s="27">
        <f t="shared" si="7"/>
        <v>57.59080861779518</v>
      </c>
    </row>
    <row r="158" spans="1:6" ht="17.25" customHeight="1">
      <c r="A158" s="22" t="s">
        <v>130</v>
      </c>
      <c r="B158" s="22" t="s">
        <v>233</v>
      </c>
      <c r="C158" s="3">
        <v>20</v>
      </c>
      <c r="D158" s="9">
        <v>457399</v>
      </c>
      <c r="E158" s="27">
        <f t="shared" si="6"/>
        <v>4.265985823540384</v>
      </c>
      <c r="F158" s="27">
        <f t="shared" si="7"/>
        <v>85.31971647080768</v>
      </c>
    </row>
    <row r="159" spans="1:6" ht="15.75" customHeight="1">
      <c r="A159" s="22" t="s">
        <v>131</v>
      </c>
      <c r="B159" s="22" t="s">
        <v>233</v>
      </c>
      <c r="C159" s="3">
        <v>42.1</v>
      </c>
      <c r="D159" s="9">
        <v>457399</v>
      </c>
      <c r="E159" s="27">
        <f t="shared" si="6"/>
        <v>4.265985823540384</v>
      </c>
      <c r="F159" s="27">
        <f t="shared" si="7"/>
        <v>179.59800317105018</v>
      </c>
    </row>
    <row r="160" spans="1:6" ht="19.5" customHeight="1">
      <c r="A160" s="22" t="s">
        <v>351</v>
      </c>
      <c r="B160" s="22" t="s">
        <v>233</v>
      </c>
      <c r="C160" s="3">
        <v>18.9</v>
      </c>
      <c r="D160" s="9">
        <v>457399</v>
      </c>
      <c r="E160" s="27">
        <f t="shared" si="6"/>
        <v>4.265985823540384</v>
      </c>
      <c r="F160" s="27">
        <f t="shared" si="7"/>
        <v>80.62713206491325</v>
      </c>
    </row>
    <row r="161" spans="1:6" ht="18" customHeight="1">
      <c r="A161" s="22" t="s">
        <v>133</v>
      </c>
      <c r="B161" s="22" t="s">
        <v>233</v>
      </c>
      <c r="C161" s="3">
        <v>31.6</v>
      </c>
      <c r="D161" s="9">
        <v>457399</v>
      </c>
      <c r="E161" s="27">
        <f t="shared" si="6"/>
        <v>4.265985823540384</v>
      </c>
      <c r="F161" s="27">
        <f t="shared" si="7"/>
        <v>134.80515202387613</v>
      </c>
    </row>
    <row r="162" spans="1:6" ht="15.75" customHeight="1">
      <c r="A162" s="22" t="s">
        <v>134</v>
      </c>
      <c r="B162" s="22" t="s">
        <v>233</v>
      </c>
      <c r="C162" s="3">
        <v>14.2</v>
      </c>
      <c r="D162" s="9">
        <v>457399</v>
      </c>
      <c r="E162" s="27">
        <f t="shared" si="6"/>
        <v>4.265985823540384</v>
      </c>
      <c r="F162" s="27">
        <f t="shared" si="7"/>
        <v>60.57699869427345</v>
      </c>
    </row>
    <row r="163" spans="1:6" ht="36" customHeight="1">
      <c r="A163" s="22" t="s">
        <v>135</v>
      </c>
      <c r="B163" s="22" t="s">
        <v>233</v>
      </c>
      <c r="C163" s="3">
        <v>42.1</v>
      </c>
      <c r="D163" s="9">
        <v>457399</v>
      </c>
      <c r="E163" s="27">
        <f t="shared" si="6"/>
        <v>4.265985823540384</v>
      </c>
      <c r="F163" s="27">
        <f t="shared" si="7"/>
        <v>179.59800317105018</v>
      </c>
    </row>
    <row r="164" spans="1:6" ht="30.75">
      <c r="A164" s="22" t="s">
        <v>136</v>
      </c>
      <c r="B164" s="22" t="s">
        <v>233</v>
      </c>
      <c r="C164" s="3">
        <v>26</v>
      </c>
      <c r="D164" s="9">
        <v>457399</v>
      </c>
      <c r="E164" s="27">
        <f t="shared" si="6"/>
        <v>4.265985823540384</v>
      </c>
      <c r="F164" s="27">
        <f t="shared" si="7"/>
        <v>110.91563141204999</v>
      </c>
    </row>
    <row r="165" spans="1:6" ht="15">
      <c r="A165" s="22" t="s">
        <v>433</v>
      </c>
      <c r="B165" s="22"/>
      <c r="C165" s="3">
        <v>40</v>
      </c>
      <c r="D165" s="9">
        <v>457399</v>
      </c>
      <c r="E165" s="27">
        <f t="shared" si="6"/>
        <v>4.265985823540384</v>
      </c>
      <c r="F165" s="27">
        <f t="shared" si="7"/>
        <v>170.63943294161535</v>
      </c>
    </row>
    <row r="166" spans="1:6" ht="30.75">
      <c r="A166" s="22" t="s">
        <v>434</v>
      </c>
      <c r="B166" s="22"/>
      <c r="C166" s="3">
        <v>19.2</v>
      </c>
      <c r="D166" s="9">
        <v>457399</v>
      </c>
      <c r="E166" s="27">
        <f t="shared" si="6"/>
        <v>4.265985823540384</v>
      </c>
      <c r="F166" s="27">
        <f t="shared" si="7"/>
        <v>81.90692781197536</v>
      </c>
    </row>
    <row r="167" spans="1:6" ht="16.5" customHeight="1">
      <c r="A167" s="22" t="s">
        <v>137</v>
      </c>
      <c r="B167" s="22" t="s">
        <v>233</v>
      </c>
      <c r="C167" s="3">
        <v>24.7</v>
      </c>
      <c r="D167" s="9">
        <v>457399</v>
      </c>
      <c r="E167" s="27">
        <f t="shared" si="6"/>
        <v>4.265985823540384</v>
      </c>
      <c r="F167" s="27">
        <f t="shared" si="7"/>
        <v>105.36984984144748</v>
      </c>
    </row>
    <row r="168" spans="1:6" ht="15">
      <c r="A168" s="162" t="s">
        <v>144</v>
      </c>
      <c r="B168" s="164"/>
      <c r="C168" s="164"/>
      <c r="D168" s="164"/>
      <c r="E168" s="164"/>
      <c r="F168" s="188"/>
    </row>
    <row r="169" spans="1:6" ht="15">
      <c r="A169" s="141" t="s">
        <v>331</v>
      </c>
      <c r="B169" s="143" t="s">
        <v>233</v>
      </c>
      <c r="C169" s="143">
        <v>1.25</v>
      </c>
      <c r="D169" s="143">
        <v>457399</v>
      </c>
      <c r="E169" s="144">
        <f>D169/1787/60</f>
        <v>4.265985823540384</v>
      </c>
      <c r="F169" s="145">
        <f>C169*E167</f>
        <v>5.33248227942548</v>
      </c>
    </row>
    <row r="170" spans="1:6" ht="35.25" customHeight="1">
      <c r="A170" s="22" t="s">
        <v>408</v>
      </c>
      <c r="B170" s="22" t="s">
        <v>233</v>
      </c>
      <c r="C170" s="3">
        <v>6.15</v>
      </c>
      <c r="D170" s="9">
        <v>457399</v>
      </c>
      <c r="E170" s="27">
        <f>D170/1787/60</f>
        <v>4.265985823540384</v>
      </c>
      <c r="F170" s="27">
        <f>C170*E170</f>
        <v>26.235812814773364</v>
      </c>
    </row>
    <row r="171" spans="1:6" ht="15">
      <c r="A171" s="162" t="s">
        <v>591</v>
      </c>
      <c r="B171" s="164"/>
      <c r="C171" s="167"/>
      <c r="D171" s="167"/>
      <c r="E171" s="167"/>
      <c r="F171" s="189"/>
    </row>
    <row r="172" spans="1:6" ht="36.75" customHeight="1">
      <c r="A172" s="3" t="s">
        <v>237</v>
      </c>
      <c r="B172" s="3" t="s">
        <v>233</v>
      </c>
      <c r="C172" s="3">
        <v>0.6</v>
      </c>
      <c r="D172" s="9">
        <v>457399</v>
      </c>
      <c r="E172" s="27">
        <f>D172/1787/60</f>
        <v>4.265985823540384</v>
      </c>
      <c r="F172" s="27">
        <f>C172*E172</f>
        <v>2.55959149412423</v>
      </c>
    </row>
    <row r="173" spans="1:6" ht="21.75" customHeight="1">
      <c r="A173" s="3" t="s">
        <v>170</v>
      </c>
      <c r="B173" s="3" t="s">
        <v>233</v>
      </c>
      <c r="C173" s="3">
        <v>0.5</v>
      </c>
      <c r="D173" s="9">
        <v>457399</v>
      </c>
      <c r="E173" s="27">
        <f aca="true" t="shared" si="8" ref="E173:E187">D173/1787/60</f>
        <v>4.265985823540384</v>
      </c>
      <c r="F173" s="27">
        <f aca="true" t="shared" si="9" ref="F173:F188">C173*E173</f>
        <v>2.132992911770192</v>
      </c>
    </row>
    <row r="174" spans="1:6" ht="21.75" customHeight="1">
      <c r="A174" s="3" t="s">
        <v>332</v>
      </c>
      <c r="B174" s="3" t="s">
        <v>233</v>
      </c>
      <c r="C174" s="3">
        <v>153.95</v>
      </c>
      <c r="D174" s="9">
        <v>457399</v>
      </c>
      <c r="E174" s="27">
        <f t="shared" si="8"/>
        <v>4.265985823540384</v>
      </c>
      <c r="F174" s="27">
        <f t="shared" si="9"/>
        <v>656.7485175340421</v>
      </c>
    </row>
    <row r="175" spans="1:6" ht="21.75" customHeight="1">
      <c r="A175" s="3" t="s">
        <v>333</v>
      </c>
      <c r="B175" s="3" t="s">
        <v>233</v>
      </c>
      <c r="C175" s="3">
        <v>110.85</v>
      </c>
      <c r="D175" s="9">
        <v>457399</v>
      </c>
      <c r="E175" s="27">
        <f t="shared" si="8"/>
        <v>4.265985823540384</v>
      </c>
      <c r="F175" s="27">
        <f t="shared" si="9"/>
        <v>472.88452853945154</v>
      </c>
    </row>
    <row r="176" spans="1:6" ht="21.75" customHeight="1">
      <c r="A176" s="3" t="s">
        <v>97</v>
      </c>
      <c r="B176" s="3" t="s">
        <v>233</v>
      </c>
      <c r="C176" s="3"/>
      <c r="D176" s="9"/>
      <c r="E176" s="27">
        <f t="shared" si="8"/>
        <v>0</v>
      </c>
      <c r="F176" s="27">
        <f t="shared" si="9"/>
        <v>0</v>
      </c>
    </row>
    <row r="177" spans="1:6" ht="21.75" customHeight="1">
      <c r="A177" s="3" t="s">
        <v>583</v>
      </c>
      <c r="B177" s="3" t="s">
        <v>233</v>
      </c>
      <c r="C177" s="3">
        <v>9.24</v>
      </c>
      <c r="D177" s="9">
        <v>457399</v>
      </c>
      <c r="E177" s="27">
        <f t="shared" si="8"/>
        <v>4.265985823540384</v>
      </c>
      <c r="F177" s="27">
        <f t="shared" si="9"/>
        <v>39.417709009513146</v>
      </c>
    </row>
    <row r="178" spans="1:6" ht="21.75" customHeight="1">
      <c r="A178" s="3" t="s">
        <v>584</v>
      </c>
      <c r="B178" s="3" t="s">
        <v>233</v>
      </c>
      <c r="C178" s="3">
        <v>15.39</v>
      </c>
      <c r="D178" s="9">
        <v>457399</v>
      </c>
      <c r="E178" s="27">
        <f t="shared" si="8"/>
        <v>4.265985823540384</v>
      </c>
      <c r="F178" s="27">
        <f t="shared" si="9"/>
        <v>65.65352182428651</v>
      </c>
    </row>
    <row r="179" spans="1:6" ht="21.75" customHeight="1">
      <c r="A179" s="3" t="s">
        <v>369</v>
      </c>
      <c r="B179" s="3" t="s">
        <v>233</v>
      </c>
      <c r="C179" s="3">
        <v>0.2</v>
      </c>
      <c r="D179" s="9">
        <v>457399</v>
      </c>
      <c r="E179" s="27">
        <f t="shared" si="8"/>
        <v>4.265985823540384</v>
      </c>
      <c r="F179" s="27">
        <f t="shared" si="9"/>
        <v>0.8531971647080768</v>
      </c>
    </row>
    <row r="180" spans="1:6" ht="16.5" customHeight="1">
      <c r="A180" s="3" t="s">
        <v>171</v>
      </c>
      <c r="B180" s="3" t="s">
        <v>233</v>
      </c>
      <c r="C180" s="3">
        <v>13.2</v>
      </c>
      <c r="D180" s="9">
        <v>457399</v>
      </c>
      <c r="E180" s="27">
        <f t="shared" si="8"/>
        <v>4.265985823540384</v>
      </c>
      <c r="F180" s="27">
        <f t="shared" si="9"/>
        <v>56.311012870733066</v>
      </c>
    </row>
    <row r="181" spans="1:6" ht="30.75">
      <c r="A181" s="3" t="s">
        <v>172</v>
      </c>
      <c r="B181" s="3" t="s">
        <v>233</v>
      </c>
      <c r="C181" s="9">
        <v>11.2</v>
      </c>
      <c r="D181" s="9">
        <v>457399</v>
      </c>
      <c r="E181" s="27">
        <f t="shared" si="8"/>
        <v>4.265985823540384</v>
      </c>
      <c r="F181" s="27">
        <f t="shared" si="9"/>
        <v>47.7790412236523</v>
      </c>
    </row>
    <row r="182" spans="1:6" ht="30.75" customHeight="1">
      <c r="A182" s="3" t="s">
        <v>238</v>
      </c>
      <c r="B182" s="3" t="s">
        <v>233</v>
      </c>
      <c r="C182" s="9">
        <v>1.1</v>
      </c>
      <c r="D182" s="9">
        <v>457399</v>
      </c>
      <c r="E182" s="27">
        <f t="shared" si="8"/>
        <v>4.265985823540384</v>
      </c>
      <c r="F182" s="27">
        <f t="shared" si="9"/>
        <v>4.692584405894423</v>
      </c>
    </row>
    <row r="183" spans="1:6" ht="20.25" customHeight="1">
      <c r="A183" s="3" t="s">
        <v>148</v>
      </c>
      <c r="B183" s="3" t="s">
        <v>233</v>
      </c>
      <c r="C183" s="9">
        <v>5.1</v>
      </c>
      <c r="D183" s="9">
        <v>457399</v>
      </c>
      <c r="E183" s="27">
        <f t="shared" si="8"/>
        <v>4.265985823540384</v>
      </c>
      <c r="F183" s="27">
        <f t="shared" si="9"/>
        <v>21.75652770005596</v>
      </c>
    </row>
    <row r="184" spans="1:6" ht="17.25" customHeight="1">
      <c r="A184" s="3" t="s">
        <v>149</v>
      </c>
      <c r="B184" s="3" t="s">
        <v>233</v>
      </c>
      <c r="C184" s="9">
        <v>3.1</v>
      </c>
      <c r="D184" s="9">
        <v>457399</v>
      </c>
      <c r="E184" s="27">
        <f t="shared" si="8"/>
        <v>4.265985823540384</v>
      </c>
      <c r="F184" s="27">
        <f t="shared" si="9"/>
        <v>13.22455605297519</v>
      </c>
    </row>
    <row r="185" spans="1:6" ht="34.5" customHeight="1">
      <c r="A185" s="3" t="s">
        <v>355</v>
      </c>
      <c r="B185" s="3" t="s">
        <v>233</v>
      </c>
      <c r="C185" s="9">
        <v>5.7</v>
      </c>
      <c r="D185" s="9">
        <v>457399</v>
      </c>
      <c r="E185" s="27">
        <f t="shared" si="8"/>
        <v>4.265985823540384</v>
      </c>
      <c r="F185" s="27">
        <f t="shared" si="9"/>
        <v>24.31611919418019</v>
      </c>
    </row>
    <row r="186" spans="1:6" ht="17.25" customHeight="1">
      <c r="A186" s="3" t="s">
        <v>150</v>
      </c>
      <c r="B186" s="3" t="s">
        <v>233</v>
      </c>
      <c r="C186" s="9">
        <v>6.95</v>
      </c>
      <c r="D186" s="9">
        <v>457399</v>
      </c>
      <c r="E186" s="27">
        <f t="shared" si="8"/>
        <v>4.265985823540384</v>
      </c>
      <c r="F186" s="27">
        <f t="shared" si="9"/>
        <v>29.64860147360567</v>
      </c>
    </row>
    <row r="187" spans="1:6" ht="31.5" customHeight="1">
      <c r="A187" s="3" t="s">
        <v>152</v>
      </c>
      <c r="B187" s="3" t="s">
        <v>233</v>
      </c>
      <c r="C187" s="9">
        <v>6.1</v>
      </c>
      <c r="D187" s="9">
        <v>457399</v>
      </c>
      <c r="E187" s="27">
        <f t="shared" si="8"/>
        <v>4.265985823540384</v>
      </c>
      <c r="F187" s="27">
        <f t="shared" si="9"/>
        <v>26.02251352359634</v>
      </c>
    </row>
    <row r="188" spans="1:6" ht="18.75" customHeight="1">
      <c r="A188" s="3" t="s">
        <v>153</v>
      </c>
      <c r="B188" s="3" t="s">
        <v>233</v>
      </c>
      <c r="C188" s="9">
        <v>2.6</v>
      </c>
      <c r="D188" s="9">
        <v>457399</v>
      </c>
      <c r="E188" s="3">
        <f>C188</f>
        <v>2.6</v>
      </c>
      <c r="F188" s="27">
        <f t="shared" si="9"/>
        <v>6.760000000000001</v>
      </c>
    </row>
    <row r="189" spans="1:6" ht="15">
      <c r="A189" s="162" t="s">
        <v>592</v>
      </c>
      <c r="B189" s="164"/>
      <c r="C189" s="168"/>
      <c r="D189" s="168"/>
      <c r="E189" s="168"/>
      <c r="F189" s="191"/>
    </row>
    <row r="190" spans="1:6" ht="22.5" customHeight="1">
      <c r="A190" s="3" t="s">
        <v>287</v>
      </c>
      <c r="B190" s="3" t="s">
        <v>233</v>
      </c>
      <c r="C190" s="9">
        <v>5.3</v>
      </c>
      <c r="D190" s="9">
        <v>457399</v>
      </c>
      <c r="E190" s="21">
        <f>D190/1787/60</f>
        <v>4.265985823540384</v>
      </c>
      <c r="F190" s="21">
        <f>C190*E190</f>
        <v>22.609724864764036</v>
      </c>
    </row>
    <row r="191" spans="1:6" ht="23.25" customHeight="1">
      <c r="A191" s="3" t="s">
        <v>156</v>
      </c>
      <c r="B191" s="3" t="s">
        <v>233</v>
      </c>
      <c r="C191" s="9">
        <v>3</v>
      </c>
      <c r="D191" s="9">
        <v>457399</v>
      </c>
      <c r="E191" s="21">
        <f>D191/1787/60</f>
        <v>4.265985823540384</v>
      </c>
      <c r="F191" s="21">
        <f>C191*E191</f>
        <v>12.797957470621153</v>
      </c>
    </row>
    <row r="192" spans="1:6" ht="30.75">
      <c r="A192" s="3" t="s">
        <v>157</v>
      </c>
      <c r="B192" s="3" t="s">
        <v>233</v>
      </c>
      <c r="C192" s="9">
        <v>5.3</v>
      </c>
      <c r="D192" s="9">
        <v>457399</v>
      </c>
      <c r="E192" s="21">
        <f>D192/1787/60</f>
        <v>4.265985823540384</v>
      </c>
      <c r="F192" s="21">
        <f>C192*E192</f>
        <v>22.609724864764036</v>
      </c>
    </row>
    <row r="193" spans="1:6" ht="17.25" customHeight="1">
      <c r="A193" s="3" t="s">
        <v>261</v>
      </c>
      <c r="B193" s="3" t="s">
        <v>233</v>
      </c>
      <c r="C193" s="9">
        <v>3.1</v>
      </c>
      <c r="D193" s="9">
        <v>457399</v>
      </c>
      <c r="E193" s="21">
        <f>D193/1787/60</f>
        <v>4.265985823540384</v>
      </c>
      <c r="F193" s="21">
        <f>C193*E193</f>
        <v>13.22455605297519</v>
      </c>
    </row>
    <row r="194" spans="1:6" ht="78" customHeight="1">
      <c r="A194" s="162" t="s">
        <v>593</v>
      </c>
      <c r="B194" s="164"/>
      <c r="C194" s="164"/>
      <c r="D194" s="164"/>
      <c r="E194" s="164"/>
      <c r="F194" s="166"/>
    </row>
    <row r="195" spans="1:6" ht="61.5">
      <c r="A195" s="3" t="s">
        <v>586</v>
      </c>
      <c r="B195" s="3" t="s">
        <v>233</v>
      </c>
      <c r="C195" s="9">
        <v>20</v>
      </c>
      <c r="D195" s="9">
        <v>457399</v>
      </c>
      <c r="E195" s="21">
        <f>D195/1787/60</f>
        <v>4.265985823540384</v>
      </c>
      <c r="F195" s="21">
        <f>C195*E195</f>
        <v>85.31971647080768</v>
      </c>
    </row>
    <row r="196" spans="1:6" ht="65.25" customHeight="1">
      <c r="A196" s="3" t="s">
        <v>587</v>
      </c>
      <c r="B196" s="3" t="s">
        <v>233</v>
      </c>
      <c r="C196" s="9">
        <v>20</v>
      </c>
      <c r="D196" s="9">
        <v>457399</v>
      </c>
      <c r="E196" s="21">
        <f aca="true" t="shared" si="10" ref="E196:E217">D196/1787/60</f>
        <v>4.265985823540384</v>
      </c>
      <c r="F196" s="21">
        <f aca="true" t="shared" si="11" ref="F196:F217">C196*E196</f>
        <v>85.31971647080768</v>
      </c>
    </row>
    <row r="197" spans="1:6" ht="63" customHeight="1">
      <c r="A197" s="3" t="s">
        <v>588</v>
      </c>
      <c r="B197" s="3" t="s">
        <v>233</v>
      </c>
      <c r="C197" s="9">
        <v>6.3</v>
      </c>
      <c r="D197" s="9">
        <v>457399</v>
      </c>
      <c r="E197" s="21">
        <f t="shared" si="10"/>
        <v>4.265985823540384</v>
      </c>
      <c r="F197" s="21">
        <f t="shared" si="11"/>
        <v>26.87571068830442</v>
      </c>
    </row>
    <row r="198" spans="1:6" ht="67.5" customHeight="1">
      <c r="A198" s="3" t="s">
        <v>589</v>
      </c>
      <c r="B198" s="3" t="s">
        <v>233</v>
      </c>
      <c r="C198" s="9">
        <v>1.5</v>
      </c>
      <c r="D198" s="9">
        <v>457399</v>
      </c>
      <c r="E198" s="21">
        <f t="shared" si="10"/>
        <v>4.265985823540384</v>
      </c>
      <c r="F198" s="21">
        <f t="shared" si="11"/>
        <v>6.3989787353105765</v>
      </c>
    </row>
    <row r="199" spans="1:6" ht="66.75" customHeight="1">
      <c r="A199" s="3" t="s">
        <v>590</v>
      </c>
      <c r="B199" s="3" t="s">
        <v>233</v>
      </c>
      <c r="C199" s="9">
        <v>5</v>
      </c>
      <c r="D199" s="9">
        <v>457399</v>
      </c>
      <c r="E199" s="21">
        <f t="shared" si="10"/>
        <v>4.265985823540384</v>
      </c>
      <c r="F199" s="21">
        <f t="shared" si="11"/>
        <v>21.32992911770192</v>
      </c>
    </row>
    <row r="200" spans="1:6" ht="66.75" customHeight="1">
      <c r="A200" s="3" t="s">
        <v>789</v>
      </c>
      <c r="B200" s="3" t="s">
        <v>233</v>
      </c>
      <c r="C200" s="9">
        <v>0.9</v>
      </c>
      <c r="D200" s="9">
        <v>485349</v>
      </c>
      <c r="E200" s="21">
        <f t="shared" si="10"/>
        <v>4.526664801343033</v>
      </c>
      <c r="F200" s="21">
        <f t="shared" si="11"/>
        <v>4.07399832120873</v>
      </c>
    </row>
    <row r="201" spans="1:6" ht="73.5" customHeight="1">
      <c r="A201" s="3" t="s">
        <v>741</v>
      </c>
      <c r="B201" s="3" t="s">
        <v>233</v>
      </c>
      <c r="C201" s="9">
        <v>3.89</v>
      </c>
      <c r="D201" s="9">
        <v>485349</v>
      </c>
      <c r="E201" s="21">
        <f t="shared" si="10"/>
        <v>4.526664801343033</v>
      </c>
      <c r="F201" s="21">
        <f t="shared" si="11"/>
        <v>17.6087260772244</v>
      </c>
    </row>
    <row r="202" spans="1:6" ht="71.25" customHeight="1">
      <c r="A202" s="3" t="s">
        <v>742</v>
      </c>
      <c r="B202" s="3" t="s">
        <v>233</v>
      </c>
      <c r="C202" s="9">
        <v>20</v>
      </c>
      <c r="D202" s="9">
        <v>457399</v>
      </c>
      <c r="E202" s="21">
        <f t="shared" si="10"/>
        <v>4.265985823540384</v>
      </c>
      <c r="F202" s="21">
        <f t="shared" si="11"/>
        <v>85.31971647080768</v>
      </c>
    </row>
    <row r="203" spans="1:6" ht="60.75" customHeight="1">
      <c r="A203" s="3" t="s">
        <v>735</v>
      </c>
      <c r="B203" s="3" t="s">
        <v>233</v>
      </c>
      <c r="C203" s="9">
        <v>6.3</v>
      </c>
      <c r="D203" s="9">
        <v>457399</v>
      </c>
      <c r="E203" s="21">
        <f t="shared" si="10"/>
        <v>4.265985823540384</v>
      </c>
      <c r="F203" s="21">
        <f t="shared" si="11"/>
        <v>26.87571068830442</v>
      </c>
    </row>
    <row r="204" spans="1:6" ht="48.75" customHeight="1">
      <c r="A204" s="3" t="s">
        <v>620</v>
      </c>
      <c r="B204" s="3" t="s">
        <v>233</v>
      </c>
      <c r="C204" s="9">
        <v>4.6</v>
      </c>
      <c r="D204" s="9">
        <v>457399</v>
      </c>
      <c r="E204" s="21">
        <f t="shared" si="10"/>
        <v>4.265985823540384</v>
      </c>
      <c r="F204" s="21">
        <f t="shared" si="11"/>
        <v>19.623534788285767</v>
      </c>
    </row>
    <row r="205" spans="1:6" ht="34.5" customHeight="1">
      <c r="A205" s="3" t="s">
        <v>736</v>
      </c>
      <c r="B205" s="3" t="s">
        <v>233</v>
      </c>
      <c r="C205" s="9">
        <v>4.53</v>
      </c>
      <c r="D205" s="9">
        <v>457399</v>
      </c>
      <c r="E205" s="21">
        <f t="shared" si="10"/>
        <v>4.265985823540384</v>
      </c>
      <c r="F205" s="21">
        <f t="shared" si="11"/>
        <v>19.32491578063794</v>
      </c>
    </row>
    <row r="206" spans="1:6" ht="48.75" customHeight="1">
      <c r="A206" s="3" t="s">
        <v>743</v>
      </c>
      <c r="B206" s="3" t="s">
        <v>233</v>
      </c>
      <c r="C206" s="9">
        <v>5.97</v>
      </c>
      <c r="D206" s="9">
        <v>457399</v>
      </c>
      <c r="E206" s="21">
        <f t="shared" si="10"/>
        <v>4.265985823540384</v>
      </c>
      <c r="F206" s="21">
        <f t="shared" si="11"/>
        <v>25.467935366536093</v>
      </c>
    </row>
    <row r="207" spans="1:6" ht="63.75" customHeight="1">
      <c r="A207" s="3" t="s">
        <v>744</v>
      </c>
      <c r="B207" s="3" t="s">
        <v>233</v>
      </c>
      <c r="C207" s="9">
        <v>3.51</v>
      </c>
      <c r="D207" s="9">
        <v>457399</v>
      </c>
      <c r="E207" s="21">
        <f t="shared" si="10"/>
        <v>4.265985823540384</v>
      </c>
      <c r="F207" s="21">
        <f t="shared" si="11"/>
        <v>14.973610240626748</v>
      </c>
    </row>
    <row r="208" spans="1:6" ht="52.5" customHeight="1">
      <c r="A208" s="3" t="s">
        <v>745</v>
      </c>
      <c r="B208" s="3" t="s">
        <v>233</v>
      </c>
      <c r="C208" s="9">
        <v>4.99</v>
      </c>
      <c r="D208" s="9">
        <v>457399</v>
      </c>
      <c r="E208" s="21">
        <f t="shared" si="10"/>
        <v>4.265985823540384</v>
      </c>
      <c r="F208" s="21">
        <f t="shared" si="11"/>
        <v>21.287269259466516</v>
      </c>
    </row>
    <row r="209" spans="1:6" ht="46.5">
      <c r="A209" s="3" t="s">
        <v>746</v>
      </c>
      <c r="B209" s="3" t="s">
        <v>233</v>
      </c>
      <c r="C209" s="9">
        <v>24</v>
      </c>
      <c r="D209" s="9">
        <v>457399</v>
      </c>
      <c r="E209" s="21">
        <f t="shared" si="10"/>
        <v>4.265985823540384</v>
      </c>
      <c r="F209" s="21">
        <f t="shared" si="11"/>
        <v>102.38365976496922</v>
      </c>
    </row>
    <row r="210" spans="1:6" ht="57.75" customHeight="1">
      <c r="A210" s="3" t="s">
        <v>747</v>
      </c>
      <c r="B210" s="3" t="s">
        <v>233</v>
      </c>
      <c r="C210" s="9">
        <v>2.59</v>
      </c>
      <c r="D210" s="9">
        <v>457399</v>
      </c>
      <c r="E210" s="21">
        <f t="shared" si="10"/>
        <v>4.265985823540384</v>
      </c>
      <c r="F210" s="21">
        <f t="shared" si="11"/>
        <v>11.048903282969594</v>
      </c>
    </row>
    <row r="211" spans="1:6" ht="50.25" customHeight="1">
      <c r="A211" s="3" t="s">
        <v>748</v>
      </c>
      <c r="B211" s="3" t="s">
        <v>233</v>
      </c>
      <c r="C211" s="9">
        <v>2.59</v>
      </c>
      <c r="D211" s="9">
        <v>457399</v>
      </c>
      <c r="E211" s="21">
        <f t="shared" si="10"/>
        <v>4.265985823540384</v>
      </c>
      <c r="F211" s="21">
        <f t="shared" si="11"/>
        <v>11.048903282969594</v>
      </c>
    </row>
    <row r="212" spans="1:6" ht="48.75" customHeight="1">
      <c r="A212" s="3" t="s">
        <v>749</v>
      </c>
      <c r="B212" s="3" t="s">
        <v>233</v>
      </c>
      <c r="C212" s="9">
        <v>5.97</v>
      </c>
      <c r="D212" s="9">
        <v>457399</v>
      </c>
      <c r="E212" s="21">
        <f t="shared" si="10"/>
        <v>4.265985823540384</v>
      </c>
      <c r="F212" s="21">
        <f t="shared" si="11"/>
        <v>25.467935366536093</v>
      </c>
    </row>
    <row r="213" spans="1:6" ht="35.25" customHeight="1">
      <c r="A213" s="3" t="s">
        <v>750</v>
      </c>
      <c r="B213" s="3" t="s">
        <v>233</v>
      </c>
      <c r="C213" s="9">
        <v>4.19</v>
      </c>
      <c r="D213" s="9">
        <v>457399</v>
      </c>
      <c r="E213" s="21">
        <f t="shared" si="10"/>
        <v>4.265985823540384</v>
      </c>
      <c r="F213" s="21">
        <f t="shared" si="11"/>
        <v>17.87448060063421</v>
      </c>
    </row>
    <row r="214" spans="1:6" ht="62.25" customHeight="1">
      <c r="A214" s="3" t="s">
        <v>751</v>
      </c>
      <c r="B214" s="3" t="s">
        <v>233</v>
      </c>
      <c r="C214" s="9">
        <v>4.19</v>
      </c>
      <c r="D214" s="9">
        <v>457399</v>
      </c>
      <c r="E214" s="21">
        <f t="shared" si="10"/>
        <v>4.265985823540384</v>
      </c>
      <c r="F214" s="21">
        <f t="shared" si="11"/>
        <v>17.87448060063421</v>
      </c>
    </row>
    <row r="215" spans="1:6" ht="70.5" customHeight="1">
      <c r="A215" s="3" t="s">
        <v>737</v>
      </c>
      <c r="B215" s="3" t="s">
        <v>233</v>
      </c>
      <c r="C215" s="9">
        <v>1.6</v>
      </c>
      <c r="D215" s="9">
        <v>457399</v>
      </c>
      <c r="E215" s="21">
        <f t="shared" si="10"/>
        <v>4.265985823540384</v>
      </c>
      <c r="F215" s="21">
        <f t="shared" si="11"/>
        <v>6.825577317664615</v>
      </c>
    </row>
    <row r="216" spans="1:6" ht="86.25" customHeight="1">
      <c r="A216" s="3" t="s">
        <v>738</v>
      </c>
      <c r="B216" s="3" t="s">
        <v>233</v>
      </c>
      <c r="C216" s="9">
        <v>0.93</v>
      </c>
      <c r="D216" s="9">
        <v>457399</v>
      </c>
      <c r="E216" s="21">
        <f t="shared" si="10"/>
        <v>4.265985823540384</v>
      </c>
      <c r="F216" s="21">
        <f t="shared" si="11"/>
        <v>3.9673668158925572</v>
      </c>
    </row>
    <row r="217" spans="1:6" ht="39" customHeight="1">
      <c r="A217" s="3" t="s">
        <v>630</v>
      </c>
      <c r="B217" s="3" t="s">
        <v>233</v>
      </c>
      <c r="C217" s="9">
        <v>0.75</v>
      </c>
      <c r="D217" s="9">
        <v>485349</v>
      </c>
      <c r="E217" s="21">
        <f t="shared" si="10"/>
        <v>4.526664801343033</v>
      </c>
      <c r="F217" s="21">
        <f t="shared" si="11"/>
        <v>3.394998601007275</v>
      </c>
    </row>
    <row r="218" spans="1:6" ht="39.75" customHeight="1">
      <c r="A218" s="162" t="s">
        <v>594</v>
      </c>
      <c r="B218" s="164"/>
      <c r="C218" s="165"/>
      <c r="D218" s="165"/>
      <c r="E218" s="165"/>
      <c r="F218" s="188"/>
    </row>
    <row r="219" spans="1:6" ht="33" customHeight="1">
      <c r="A219" s="3" t="s">
        <v>445</v>
      </c>
      <c r="B219" s="3" t="s">
        <v>233</v>
      </c>
      <c r="C219" s="23">
        <v>4.6</v>
      </c>
      <c r="D219" s="9">
        <v>457399</v>
      </c>
      <c r="E219" s="28">
        <f>D219/1787/60</f>
        <v>4.265985823540384</v>
      </c>
      <c r="F219" s="28">
        <f>C219*E219</f>
        <v>19.623534788285767</v>
      </c>
    </row>
    <row r="220" spans="1:6" ht="20.25" customHeight="1">
      <c r="A220" s="3" t="s">
        <v>173</v>
      </c>
      <c r="B220" s="3" t="s">
        <v>233</v>
      </c>
      <c r="C220" s="23">
        <v>4.6</v>
      </c>
      <c r="D220" s="9">
        <v>457399</v>
      </c>
      <c r="E220" s="28">
        <f aca="true" t="shared" si="12" ref="E220:E226">D220/1787/60</f>
        <v>4.265985823540384</v>
      </c>
      <c r="F220" s="28">
        <f aca="true" t="shared" si="13" ref="F220:F226">C220*E220</f>
        <v>19.623534788285767</v>
      </c>
    </row>
    <row r="221" spans="1:6" ht="18.75" customHeight="1">
      <c r="A221" s="3" t="s">
        <v>174</v>
      </c>
      <c r="B221" s="3" t="s">
        <v>233</v>
      </c>
      <c r="C221" s="23">
        <v>1.5</v>
      </c>
      <c r="D221" s="9">
        <v>457399</v>
      </c>
      <c r="E221" s="28">
        <f t="shared" si="12"/>
        <v>4.265985823540384</v>
      </c>
      <c r="F221" s="28">
        <f t="shared" si="13"/>
        <v>6.3989787353105765</v>
      </c>
    </row>
    <row r="222" spans="1:6" ht="18.75" customHeight="1">
      <c r="A222" s="3" t="s">
        <v>175</v>
      </c>
      <c r="B222" s="3" t="s">
        <v>233</v>
      </c>
      <c r="C222" s="23">
        <v>1.5</v>
      </c>
      <c r="D222" s="9">
        <v>457399</v>
      </c>
      <c r="E222" s="28">
        <f t="shared" si="12"/>
        <v>4.265985823540384</v>
      </c>
      <c r="F222" s="28">
        <f t="shared" si="13"/>
        <v>6.3989787353105765</v>
      </c>
    </row>
    <row r="223" spans="1:6" ht="20.25" customHeight="1">
      <c r="A223" s="3" t="s">
        <v>195</v>
      </c>
      <c r="B223" s="3" t="s">
        <v>233</v>
      </c>
      <c r="C223" s="24">
        <v>1</v>
      </c>
      <c r="D223" s="9">
        <v>457399</v>
      </c>
      <c r="E223" s="28">
        <f t="shared" si="12"/>
        <v>4.265985823540384</v>
      </c>
      <c r="F223" s="28">
        <f t="shared" si="13"/>
        <v>4.265985823540384</v>
      </c>
    </row>
    <row r="224" spans="1:6" ht="17.25" customHeight="1">
      <c r="A224" s="3" t="s">
        <v>196</v>
      </c>
      <c r="B224" s="3" t="s">
        <v>233</v>
      </c>
      <c r="C224" s="24">
        <v>1</v>
      </c>
      <c r="D224" s="9">
        <v>457399</v>
      </c>
      <c r="E224" s="28">
        <f t="shared" si="12"/>
        <v>4.265985823540384</v>
      </c>
      <c r="F224" s="28">
        <f t="shared" si="13"/>
        <v>4.265985823540384</v>
      </c>
    </row>
    <row r="225" spans="1:6" ht="25.5" customHeight="1">
      <c r="A225" s="3" t="s">
        <v>448</v>
      </c>
      <c r="B225" s="3" t="s">
        <v>233</v>
      </c>
      <c r="C225" s="24">
        <v>4</v>
      </c>
      <c r="D225" s="9">
        <v>457399</v>
      </c>
      <c r="E225" s="28">
        <f t="shared" si="12"/>
        <v>4.265985823540384</v>
      </c>
      <c r="F225" s="28">
        <f t="shared" si="13"/>
        <v>17.063943294161536</v>
      </c>
    </row>
    <row r="226" spans="1:6" ht="31.5" customHeight="1">
      <c r="A226" s="3" t="s">
        <v>449</v>
      </c>
      <c r="B226" s="3" t="s">
        <v>233</v>
      </c>
      <c r="C226" s="23">
        <v>4</v>
      </c>
      <c r="D226" s="9">
        <v>457399</v>
      </c>
      <c r="E226" s="28">
        <f t="shared" si="12"/>
        <v>4.265985823540384</v>
      </c>
      <c r="F226" s="28">
        <f t="shared" si="13"/>
        <v>17.063943294161536</v>
      </c>
    </row>
    <row r="227" spans="1:6" ht="26.25" customHeight="1">
      <c r="A227" s="192" t="s">
        <v>595</v>
      </c>
      <c r="B227" s="155"/>
      <c r="C227" s="155"/>
      <c r="D227" s="155"/>
      <c r="E227" s="155"/>
      <c r="F227" s="153"/>
    </row>
    <row r="228" spans="1:6" ht="13.5" customHeight="1">
      <c r="A228" s="31" t="s">
        <v>137</v>
      </c>
      <c r="B228" s="41" t="s">
        <v>233</v>
      </c>
      <c r="C228" s="42">
        <v>24.7</v>
      </c>
      <c r="D228" s="42">
        <v>457399</v>
      </c>
      <c r="E228" s="43">
        <f>D228/1787/60</f>
        <v>4.265985823540384</v>
      </c>
      <c r="F228" s="44">
        <f>C228*E228</f>
        <v>105.36984984144748</v>
      </c>
    </row>
    <row r="229" spans="1:6" ht="59.25" customHeight="1">
      <c r="A229" s="162" t="s">
        <v>596</v>
      </c>
      <c r="B229" s="164"/>
      <c r="C229" s="165"/>
      <c r="D229" s="165"/>
      <c r="E229" s="165"/>
      <c r="F229" s="188"/>
    </row>
    <row r="230" spans="1:6" ht="23.25" customHeight="1">
      <c r="A230" s="3" t="s">
        <v>159</v>
      </c>
      <c r="B230" s="3" t="s">
        <v>233</v>
      </c>
      <c r="C230" s="9">
        <v>4.6</v>
      </c>
      <c r="D230" s="9">
        <v>457399</v>
      </c>
      <c r="E230" s="21">
        <f>D230/1787/60</f>
        <v>4.265985823540384</v>
      </c>
      <c r="F230" s="21">
        <f>C230*E230</f>
        <v>19.623534788285767</v>
      </c>
    </row>
    <row r="231" spans="1:6" ht="15">
      <c r="A231" s="162" t="s">
        <v>597</v>
      </c>
      <c r="B231" s="164"/>
      <c r="C231" s="164"/>
      <c r="D231" s="164"/>
      <c r="E231" s="164"/>
      <c r="F231" s="166"/>
    </row>
    <row r="232" spans="1:6" ht="30.75">
      <c r="A232" s="3" t="s">
        <v>306</v>
      </c>
      <c r="B232" s="3" t="s">
        <v>233</v>
      </c>
      <c r="C232" s="9">
        <v>32</v>
      </c>
      <c r="D232" s="9">
        <v>457399</v>
      </c>
      <c r="E232" s="21">
        <f>D232/1787/60</f>
        <v>4.265985823540384</v>
      </c>
      <c r="F232" s="21">
        <f>C232*E232</f>
        <v>136.5115463532923</v>
      </c>
    </row>
    <row r="233" spans="1:6" ht="34.5" customHeight="1">
      <c r="A233" s="3" t="s">
        <v>421</v>
      </c>
      <c r="B233" s="3" t="s">
        <v>233</v>
      </c>
      <c r="C233" s="9">
        <v>32</v>
      </c>
      <c r="D233" s="9">
        <v>457399</v>
      </c>
      <c r="E233" s="21">
        <f aca="true" t="shared" si="14" ref="E233:E244">D233/1787/60</f>
        <v>4.265985823540384</v>
      </c>
      <c r="F233" s="21">
        <f aca="true" t="shared" si="15" ref="F233:F244">C233*E233</f>
        <v>136.5115463532923</v>
      </c>
    </row>
    <row r="234" spans="1:6" ht="18.75" customHeight="1">
      <c r="A234" s="3" t="s">
        <v>225</v>
      </c>
      <c r="B234" s="3" t="s">
        <v>233</v>
      </c>
      <c r="C234" s="9">
        <v>21.3</v>
      </c>
      <c r="D234" s="9">
        <v>457399</v>
      </c>
      <c r="E234" s="21">
        <f t="shared" si="14"/>
        <v>4.265985823540384</v>
      </c>
      <c r="F234" s="21">
        <f t="shared" si="15"/>
        <v>90.86549804141018</v>
      </c>
    </row>
    <row r="235" spans="1:6" ht="18.75" customHeight="1">
      <c r="A235" s="3" t="s">
        <v>423</v>
      </c>
      <c r="B235" s="3" t="s">
        <v>233</v>
      </c>
      <c r="C235" s="9">
        <v>21.3</v>
      </c>
      <c r="D235" s="9">
        <v>457399</v>
      </c>
      <c r="E235" s="21">
        <f t="shared" si="14"/>
        <v>4.265985823540384</v>
      </c>
      <c r="F235" s="21">
        <f t="shared" si="15"/>
        <v>90.86549804141018</v>
      </c>
    </row>
    <row r="236" spans="1:6" ht="18.75" customHeight="1">
      <c r="A236" s="3" t="s">
        <v>366</v>
      </c>
      <c r="B236" s="3" t="s">
        <v>233</v>
      </c>
      <c r="C236" s="9">
        <v>10.7</v>
      </c>
      <c r="D236" s="9">
        <v>457399</v>
      </c>
      <c r="E236" s="21">
        <f t="shared" si="14"/>
        <v>4.265985823540384</v>
      </c>
      <c r="F236" s="21">
        <f t="shared" si="15"/>
        <v>45.646048311882105</v>
      </c>
    </row>
    <row r="237" spans="1:6" ht="36" customHeight="1">
      <c r="A237" s="3" t="s">
        <v>616</v>
      </c>
      <c r="B237" s="3" t="s">
        <v>233</v>
      </c>
      <c r="C237" s="9">
        <v>28.7</v>
      </c>
      <c r="D237" s="9">
        <v>457399</v>
      </c>
      <c r="E237" s="21">
        <f t="shared" si="14"/>
        <v>4.265985823540384</v>
      </c>
      <c r="F237" s="21">
        <f t="shared" si="15"/>
        <v>122.43379313560902</v>
      </c>
    </row>
    <row r="238" spans="1:6" ht="36.75" customHeight="1">
      <c r="A238" s="3" t="s">
        <v>617</v>
      </c>
      <c r="B238" s="3" t="s">
        <v>233</v>
      </c>
      <c r="C238" s="9">
        <v>26.8</v>
      </c>
      <c r="D238" s="9">
        <v>457399</v>
      </c>
      <c r="E238" s="21">
        <f t="shared" si="14"/>
        <v>4.265985823540384</v>
      </c>
      <c r="F238" s="21">
        <f t="shared" si="15"/>
        <v>114.32842007088229</v>
      </c>
    </row>
    <row r="239" spans="1:6" ht="34.5" customHeight="1">
      <c r="A239" s="3" t="s">
        <v>618</v>
      </c>
      <c r="B239" s="3" t="s">
        <v>233</v>
      </c>
      <c r="C239" s="9">
        <v>22.8</v>
      </c>
      <c r="D239" s="9">
        <v>457399</v>
      </c>
      <c r="E239" s="21">
        <f t="shared" si="14"/>
        <v>4.265985823540384</v>
      </c>
      <c r="F239" s="21">
        <f t="shared" si="15"/>
        <v>97.26447677672076</v>
      </c>
    </row>
    <row r="240" spans="1:6" ht="18.75" customHeight="1">
      <c r="A240" s="3" t="s">
        <v>367</v>
      </c>
      <c r="B240" s="3" t="s">
        <v>233</v>
      </c>
      <c r="C240" s="9">
        <v>5.4</v>
      </c>
      <c r="D240" s="9">
        <v>457399</v>
      </c>
      <c r="E240" s="21">
        <f t="shared" si="14"/>
        <v>4.265985823540384</v>
      </c>
      <c r="F240" s="21">
        <f t="shared" si="15"/>
        <v>23.036323447118075</v>
      </c>
    </row>
    <row r="241" spans="1:6" ht="18.75" customHeight="1">
      <c r="A241" s="3" t="s">
        <v>308</v>
      </c>
      <c r="B241" s="3" t="s">
        <v>233</v>
      </c>
      <c r="C241" s="9">
        <v>10.9</v>
      </c>
      <c r="D241" s="9">
        <v>457399</v>
      </c>
      <c r="E241" s="21">
        <f t="shared" si="14"/>
        <v>4.265985823540384</v>
      </c>
      <c r="F241" s="21">
        <f t="shared" si="15"/>
        <v>46.49924547659019</v>
      </c>
    </row>
    <row r="242" spans="1:6" ht="18.75" customHeight="1">
      <c r="A242" s="3" t="s">
        <v>309</v>
      </c>
      <c r="B242" s="3" t="s">
        <v>233</v>
      </c>
      <c r="C242" s="9">
        <v>19.3</v>
      </c>
      <c r="D242" s="9">
        <v>457399</v>
      </c>
      <c r="E242" s="21">
        <f t="shared" si="14"/>
        <v>4.265985823540384</v>
      </c>
      <c r="F242" s="21">
        <f t="shared" si="15"/>
        <v>82.33352639432941</v>
      </c>
    </row>
    <row r="243" spans="1:6" ht="18.75" customHeight="1">
      <c r="A243" s="3" t="s">
        <v>422</v>
      </c>
      <c r="B243" s="3" t="s">
        <v>233</v>
      </c>
      <c r="C243" s="9">
        <v>21.4</v>
      </c>
      <c r="D243" s="9">
        <v>457399</v>
      </c>
      <c r="E243" s="21">
        <f t="shared" si="14"/>
        <v>4.265985823540384</v>
      </c>
      <c r="F243" s="21">
        <f t="shared" si="15"/>
        <v>91.29209662376421</v>
      </c>
    </row>
    <row r="244" spans="1:6" ht="18" customHeight="1">
      <c r="A244" s="3" t="s">
        <v>305</v>
      </c>
      <c r="B244" s="3" t="s">
        <v>233</v>
      </c>
      <c r="C244" s="9">
        <v>21.4</v>
      </c>
      <c r="D244" s="9">
        <v>457399</v>
      </c>
      <c r="E244" s="21">
        <f t="shared" si="14"/>
        <v>4.265985823540384</v>
      </c>
      <c r="F244" s="21">
        <f t="shared" si="15"/>
        <v>91.29209662376421</v>
      </c>
    </row>
    <row r="245" spans="1:6" ht="71.25" customHeight="1">
      <c r="A245" s="162" t="s">
        <v>598</v>
      </c>
      <c r="B245" s="164"/>
      <c r="C245" s="164"/>
      <c r="D245" s="164"/>
      <c r="E245" s="164"/>
      <c r="F245" s="166"/>
    </row>
    <row r="246" spans="1:6" ht="61.5">
      <c r="A246" s="3" t="s">
        <v>239</v>
      </c>
      <c r="B246" s="3" t="s">
        <v>233</v>
      </c>
      <c r="C246" s="9">
        <v>843.7</v>
      </c>
      <c r="D246" s="9">
        <v>457399</v>
      </c>
      <c r="E246" s="21">
        <f>D246/1787/60</f>
        <v>4.265985823540384</v>
      </c>
      <c r="F246" s="21">
        <f>C246*E246</f>
        <v>3599.212239321022</v>
      </c>
    </row>
    <row r="247" spans="1:6" ht="164.25" customHeight="1">
      <c r="A247" s="3" t="s">
        <v>440</v>
      </c>
      <c r="B247" s="3" t="s">
        <v>233</v>
      </c>
      <c r="C247" s="9">
        <v>752.9</v>
      </c>
      <c r="D247" s="9">
        <v>457399</v>
      </c>
      <c r="E247" s="21">
        <f aca="true" t="shared" si="16" ref="E247:E262">D247/1787/60</f>
        <v>4.265985823540384</v>
      </c>
      <c r="F247" s="21">
        <f aca="true" t="shared" si="17" ref="F247:F262">C247*E247</f>
        <v>3211.860726543555</v>
      </c>
    </row>
    <row r="248" spans="1:8" ht="97.5" customHeight="1">
      <c r="A248" s="3" t="s">
        <v>353</v>
      </c>
      <c r="B248" s="3" t="s">
        <v>233</v>
      </c>
      <c r="C248" s="9">
        <v>498</v>
      </c>
      <c r="D248" s="9">
        <v>457399</v>
      </c>
      <c r="E248" s="21">
        <f t="shared" si="16"/>
        <v>4.265985823540384</v>
      </c>
      <c r="F248" s="21">
        <f t="shared" si="17"/>
        <v>2124.4609401231114</v>
      </c>
      <c r="H248" t="s">
        <v>441</v>
      </c>
    </row>
    <row r="249" spans="1:6" ht="26.25" customHeight="1">
      <c r="A249" s="3" t="s">
        <v>354</v>
      </c>
      <c r="B249" s="3" t="s">
        <v>233</v>
      </c>
      <c r="C249" s="9">
        <v>225.94</v>
      </c>
      <c r="D249" s="9">
        <v>457399</v>
      </c>
      <c r="E249" s="21">
        <f t="shared" si="16"/>
        <v>4.265985823540384</v>
      </c>
      <c r="F249" s="21">
        <f t="shared" si="17"/>
        <v>963.8568369707143</v>
      </c>
    </row>
    <row r="250" spans="1:6" ht="36" customHeight="1">
      <c r="A250" s="3" t="s">
        <v>241</v>
      </c>
      <c r="B250" s="3" t="s">
        <v>233</v>
      </c>
      <c r="C250" s="9">
        <v>246.35</v>
      </c>
      <c r="D250" s="9">
        <v>457399</v>
      </c>
      <c r="E250" s="21">
        <f t="shared" si="16"/>
        <v>4.265985823540384</v>
      </c>
      <c r="F250" s="21">
        <f t="shared" si="17"/>
        <v>1050.9256076291736</v>
      </c>
    </row>
    <row r="251" spans="1:6" ht="18.75" customHeight="1">
      <c r="A251" s="9" t="s">
        <v>160</v>
      </c>
      <c r="B251" s="3" t="s">
        <v>233</v>
      </c>
      <c r="C251" s="9">
        <v>321.1</v>
      </c>
      <c r="D251" s="9">
        <v>457399</v>
      </c>
      <c r="E251" s="21">
        <f t="shared" si="16"/>
        <v>4.265985823540384</v>
      </c>
      <c r="F251" s="21">
        <f t="shared" si="17"/>
        <v>1369.8080479388175</v>
      </c>
    </row>
    <row r="252" spans="1:6" ht="19.5" customHeight="1">
      <c r="A252" s="3" t="s">
        <v>161</v>
      </c>
      <c r="B252" s="3" t="s">
        <v>233</v>
      </c>
      <c r="C252" s="9">
        <v>503.08</v>
      </c>
      <c r="D252" s="9">
        <v>457399</v>
      </c>
      <c r="E252" s="21">
        <f t="shared" si="16"/>
        <v>4.265985823540384</v>
      </c>
      <c r="F252" s="21">
        <f t="shared" si="17"/>
        <v>2146.132148106696</v>
      </c>
    </row>
    <row r="253" spans="1:6" ht="21" customHeight="1">
      <c r="A253" s="3" t="s">
        <v>162</v>
      </c>
      <c r="B253" s="3" t="s">
        <v>233</v>
      </c>
      <c r="C253" s="9">
        <v>128.59</v>
      </c>
      <c r="D253" s="9">
        <v>457399</v>
      </c>
      <c r="E253" s="21">
        <f t="shared" si="16"/>
        <v>4.265985823540384</v>
      </c>
      <c r="F253" s="21">
        <f t="shared" si="17"/>
        <v>548.563117049058</v>
      </c>
    </row>
    <row r="254" spans="1:6" ht="34.5" customHeight="1">
      <c r="A254" s="3" t="s">
        <v>242</v>
      </c>
      <c r="B254" s="3" t="s">
        <v>233</v>
      </c>
      <c r="C254" s="9">
        <v>256.69</v>
      </c>
      <c r="D254" s="9">
        <v>457399</v>
      </c>
      <c r="E254" s="21">
        <f t="shared" si="16"/>
        <v>4.265985823540384</v>
      </c>
      <c r="F254" s="21">
        <f t="shared" si="17"/>
        <v>1095.0359010445811</v>
      </c>
    </row>
    <row r="255" spans="1:6" ht="17.25" customHeight="1">
      <c r="A255" s="3" t="s">
        <v>163</v>
      </c>
      <c r="B255" s="3" t="s">
        <v>233</v>
      </c>
      <c r="C255" s="9">
        <v>503.08</v>
      </c>
      <c r="D255" s="9">
        <v>457399</v>
      </c>
      <c r="E255" s="21">
        <f t="shared" si="16"/>
        <v>4.265985823540384</v>
      </c>
      <c r="F255" s="21">
        <f t="shared" si="17"/>
        <v>2146.132148106696</v>
      </c>
    </row>
    <row r="256" spans="1:6" ht="19.5" customHeight="1">
      <c r="A256" s="3" t="s">
        <v>164</v>
      </c>
      <c r="B256" s="3" t="s">
        <v>233</v>
      </c>
      <c r="C256" s="9">
        <v>636.97</v>
      </c>
      <c r="D256" s="9">
        <v>457399</v>
      </c>
      <c r="E256" s="21">
        <f t="shared" si="16"/>
        <v>4.265985823540384</v>
      </c>
      <c r="F256" s="21">
        <f t="shared" si="17"/>
        <v>2717.3049900205187</v>
      </c>
    </row>
    <row r="257" spans="1:6" ht="18.75" customHeight="1">
      <c r="A257" s="3" t="s">
        <v>165</v>
      </c>
      <c r="B257" s="3" t="s">
        <v>233</v>
      </c>
      <c r="C257" s="9">
        <v>690.2</v>
      </c>
      <c r="D257" s="9">
        <v>457399</v>
      </c>
      <c r="E257" s="21">
        <f t="shared" si="16"/>
        <v>4.265985823540384</v>
      </c>
      <c r="F257" s="21">
        <f t="shared" si="17"/>
        <v>2944.3834154075735</v>
      </c>
    </row>
    <row r="258" spans="1:6" ht="46.5">
      <c r="A258" s="3" t="s">
        <v>769</v>
      </c>
      <c r="B258" s="3" t="s">
        <v>233</v>
      </c>
      <c r="C258" s="9">
        <v>128.77</v>
      </c>
      <c r="D258" s="9">
        <v>457399</v>
      </c>
      <c r="E258" s="21">
        <f t="shared" si="16"/>
        <v>4.265985823540384</v>
      </c>
      <c r="F258" s="21">
        <f t="shared" si="17"/>
        <v>549.3309944972953</v>
      </c>
    </row>
    <row r="259" spans="1:6" ht="16.5" customHeight="1">
      <c r="A259" s="3" t="s">
        <v>243</v>
      </c>
      <c r="B259" s="3" t="s">
        <v>233</v>
      </c>
      <c r="C259" s="9">
        <v>267.84</v>
      </c>
      <c r="D259" s="9">
        <v>457399</v>
      </c>
      <c r="E259" s="21">
        <f t="shared" si="16"/>
        <v>4.265985823540384</v>
      </c>
      <c r="F259" s="21">
        <f t="shared" si="17"/>
        <v>1142.6016429770564</v>
      </c>
    </row>
    <row r="260" spans="1:6" ht="17.25" customHeight="1">
      <c r="A260" s="9" t="s">
        <v>166</v>
      </c>
      <c r="B260" s="3" t="s">
        <v>233</v>
      </c>
      <c r="C260" s="9">
        <v>298.77</v>
      </c>
      <c r="D260" s="9">
        <v>457399</v>
      </c>
      <c r="E260" s="21">
        <f t="shared" si="16"/>
        <v>4.265985823540384</v>
      </c>
      <c r="F260" s="21">
        <f t="shared" si="17"/>
        <v>1274.5485844991604</v>
      </c>
    </row>
    <row r="261" spans="1:6" ht="17.25" customHeight="1">
      <c r="A261" s="9" t="s">
        <v>370</v>
      </c>
      <c r="B261" s="3" t="s">
        <v>233</v>
      </c>
      <c r="C261" s="9">
        <v>64.81</v>
      </c>
      <c r="D261" s="9">
        <v>457399</v>
      </c>
      <c r="E261" s="21">
        <f t="shared" si="16"/>
        <v>4.265985823540384</v>
      </c>
      <c r="F261" s="21">
        <f t="shared" si="17"/>
        <v>276.4785412236523</v>
      </c>
    </row>
    <row r="262" spans="1:6" ht="14.25" customHeight="1">
      <c r="A262" s="26" t="s">
        <v>167</v>
      </c>
      <c r="B262" s="3" t="s">
        <v>233</v>
      </c>
      <c r="C262" s="9">
        <v>180.65</v>
      </c>
      <c r="D262" s="9">
        <v>457399</v>
      </c>
      <c r="E262" s="21">
        <f t="shared" si="16"/>
        <v>4.265985823540384</v>
      </c>
      <c r="F262" s="21">
        <f t="shared" si="17"/>
        <v>770.6503390225704</v>
      </c>
    </row>
    <row r="263" spans="1:6" ht="45" customHeight="1">
      <c r="A263" s="162" t="s">
        <v>599</v>
      </c>
      <c r="B263" s="164"/>
      <c r="C263" s="164"/>
      <c r="D263" s="164"/>
      <c r="E263" s="164"/>
      <c r="F263" s="166"/>
    </row>
    <row r="264" spans="1:6" ht="45" customHeight="1">
      <c r="A264" s="60" t="s">
        <v>763</v>
      </c>
      <c r="B264" s="61" t="s">
        <v>233</v>
      </c>
      <c r="C264" s="61"/>
      <c r="D264" s="61"/>
      <c r="E264" s="61"/>
      <c r="F264" s="63"/>
    </row>
    <row r="265" spans="1:6" ht="46.5">
      <c r="A265" s="3" t="s">
        <v>768</v>
      </c>
      <c r="B265" s="3" t="s">
        <v>233</v>
      </c>
      <c r="C265" s="9">
        <v>10.5</v>
      </c>
      <c r="D265" s="9">
        <v>457399</v>
      </c>
      <c r="E265" s="21">
        <f>D265/1787/60</f>
        <v>4.265985823540384</v>
      </c>
      <c r="F265" s="21">
        <f>C265*E265</f>
        <v>44.792851147174034</v>
      </c>
    </row>
    <row r="266" spans="1:6" ht="17.25" customHeight="1">
      <c r="A266" s="9" t="s">
        <v>318</v>
      </c>
      <c r="B266" s="3" t="s">
        <v>233</v>
      </c>
      <c r="C266" s="9">
        <v>24</v>
      </c>
      <c r="D266" s="9">
        <v>457399</v>
      </c>
      <c r="E266" s="21">
        <f aca="true" t="shared" si="18" ref="E266:E292">D266/1787/60</f>
        <v>4.265985823540384</v>
      </c>
      <c r="F266" s="21">
        <f aca="true" t="shared" si="19" ref="F266:F292">C266*E266</f>
        <v>102.38365976496922</v>
      </c>
    </row>
    <row r="267" spans="1:6" ht="18.75" customHeight="1">
      <c r="A267" s="9" t="s">
        <v>317</v>
      </c>
      <c r="B267" s="3" t="s">
        <v>233</v>
      </c>
      <c r="C267" s="9">
        <v>29.3</v>
      </c>
      <c r="D267" s="9">
        <v>457399</v>
      </c>
      <c r="E267" s="21">
        <f t="shared" si="18"/>
        <v>4.265985823540384</v>
      </c>
      <c r="F267" s="21">
        <f t="shared" si="19"/>
        <v>124.99338462973326</v>
      </c>
    </row>
    <row r="268" spans="1:6" ht="15.75" customHeight="1">
      <c r="A268" s="9" t="s">
        <v>319</v>
      </c>
      <c r="B268" s="3" t="s">
        <v>233</v>
      </c>
      <c r="C268" s="9">
        <v>36</v>
      </c>
      <c r="D268" s="9">
        <v>457399</v>
      </c>
      <c r="E268" s="21">
        <f t="shared" si="18"/>
        <v>4.265985823540384</v>
      </c>
      <c r="F268" s="21">
        <f t="shared" si="19"/>
        <v>153.57548964745382</v>
      </c>
    </row>
    <row r="269" spans="1:6" ht="15.75" customHeight="1">
      <c r="A269" s="220" t="s">
        <v>320</v>
      </c>
      <c r="B269" s="3" t="s">
        <v>233</v>
      </c>
      <c r="C269" s="9">
        <v>42.465</v>
      </c>
      <c r="D269" s="9">
        <v>457399</v>
      </c>
      <c r="E269" s="21">
        <f t="shared" si="18"/>
        <v>4.265985823540384</v>
      </c>
      <c r="F269" s="21">
        <f t="shared" si="19"/>
        <v>181.15508799664244</v>
      </c>
    </row>
    <row r="270" spans="1:6" ht="15.75" customHeight="1">
      <c r="A270" s="220" t="s">
        <v>321</v>
      </c>
      <c r="B270" s="3" t="s">
        <v>233</v>
      </c>
      <c r="C270" s="9">
        <v>49.237</v>
      </c>
      <c r="D270" s="9">
        <v>457399</v>
      </c>
      <c r="E270" s="21">
        <f t="shared" si="18"/>
        <v>4.265985823540384</v>
      </c>
      <c r="F270" s="21">
        <f t="shared" si="19"/>
        <v>210.0443439936579</v>
      </c>
    </row>
    <row r="271" spans="1:6" ht="15.75" customHeight="1">
      <c r="A271" s="220" t="s">
        <v>322</v>
      </c>
      <c r="B271" s="3" t="s">
        <v>233</v>
      </c>
      <c r="C271" s="9">
        <v>56.015</v>
      </c>
      <c r="D271" s="9">
        <v>457399</v>
      </c>
      <c r="E271" s="21">
        <f t="shared" si="18"/>
        <v>4.265985823540384</v>
      </c>
      <c r="F271" s="21">
        <f t="shared" si="19"/>
        <v>238.95919590561462</v>
      </c>
    </row>
    <row r="272" spans="1:6" ht="45" customHeight="1">
      <c r="A272" s="31" t="s">
        <v>412</v>
      </c>
      <c r="B272" s="3" t="s">
        <v>233</v>
      </c>
      <c r="C272" s="9">
        <v>4.95</v>
      </c>
      <c r="D272" s="9">
        <v>457399</v>
      </c>
      <c r="E272" s="21">
        <f t="shared" si="18"/>
        <v>4.265985823540384</v>
      </c>
      <c r="F272" s="21">
        <f t="shared" si="19"/>
        <v>21.116629826524903</v>
      </c>
    </row>
    <row r="273" spans="1:6" ht="45" customHeight="1">
      <c r="A273" s="31" t="s">
        <v>413</v>
      </c>
      <c r="B273" s="3" t="s">
        <v>233</v>
      </c>
      <c r="C273" s="9">
        <v>7.75</v>
      </c>
      <c r="D273" s="9">
        <v>457399</v>
      </c>
      <c r="E273" s="21">
        <f t="shared" si="18"/>
        <v>4.265985823540384</v>
      </c>
      <c r="F273" s="21">
        <f t="shared" si="19"/>
        <v>33.06139013243798</v>
      </c>
    </row>
    <row r="274" spans="1:6" ht="44.25" customHeight="1">
      <c r="A274" s="31" t="s">
        <v>154</v>
      </c>
      <c r="B274" s="3" t="s">
        <v>233</v>
      </c>
      <c r="C274" s="9">
        <v>8.26</v>
      </c>
      <c r="D274" s="9">
        <v>457399</v>
      </c>
      <c r="E274" s="21">
        <f t="shared" si="18"/>
        <v>4.265985823540384</v>
      </c>
      <c r="F274" s="21">
        <f t="shared" si="19"/>
        <v>35.23704290244357</v>
      </c>
    </row>
    <row r="275" spans="1:6" ht="50.25" customHeight="1">
      <c r="A275" s="31" t="s">
        <v>416</v>
      </c>
      <c r="B275" s="3" t="s">
        <v>233</v>
      </c>
      <c r="C275" s="9">
        <v>4.95</v>
      </c>
      <c r="D275" s="9">
        <v>457399</v>
      </c>
      <c r="E275" s="21">
        <f t="shared" si="18"/>
        <v>4.265985823540384</v>
      </c>
      <c r="F275" s="21">
        <f t="shared" si="19"/>
        <v>21.116629826524903</v>
      </c>
    </row>
    <row r="276" spans="1:6" ht="48" customHeight="1">
      <c r="A276" s="31" t="s">
        <v>417</v>
      </c>
      <c r="B276" s="3" t="s">
        <v>233</v>
      </c>
      <c r="C276" s="42">
        <v>7.75</v>
      </c>
      <c r="D276" s="9">
        <v>457399</v>
      </c>
      <c r="E276" s="21">
        <f t="shared" si="18"/>
        <v>4.265985823540384</v>
      </c>
      <c r="F276" s="21">
        <f t="shared" si="19"/>
        <v>33.06139013243798</v>
      </c>
    </row>
    <row r="277" spans="1:6" ht="28.5" customHeight="1">
      <c r="A277" s="31" t="s">
        <v>786</v>
      </c>
      <c r="B277" s="3" t="s">
        <v>233</v>
      </c>
      <c r="C277" s="42"/>
      <c r="D277" s="9">
        <v>457399</v>
      </c>
      <c r="E277" s="21">
        <f t="shared" si="18"/>
        <v>4.265985823540384</v>
      </c>
      <c r="F277" s="21">
        <f t="shared" si="19"/>
        <v>0</v>
      </c>
    </row>
    <row r="278" spans="1:6" ht="28.5" customHeight="1">
      <c r="A278" s="31" t="s">
        <v>289</v>
      </c>
      <c r="B278" s="3" t="s">
        <v>233</v>
      </c>
      <c r="C278" s="42">
        <v>60</v>
      </c>
      <c r="D278" s="9">
        <v>457399</v>
      </c>
      <c r="E278" s="21">
        <f t="shared" si="18"/>
        <v>4.265985823540384</v>
      </c>
      <c r="F278" s="21">
        <f t="shared" si="19"/>
        <v>255.95914941242305</v>
      </c>
    </row>
    <row r="279" spans="1:6" ht="61.5" customHeight="1">
      <c r="A279" s="31" t="s">
        <v>765</v>
      </c>
      <c r="B279" s="3" t="s">
        <v>233</v>
      </c>
      <c r="C279" s="42"/>
      <c r="D279" s="9"/>
      <c r="E279" s="21"/>
      <c r="F279" s="21"/>
    </row>
    <row r="280" spans="1:6" ht="28.5" customHeight="1">
      <c r="A280" s="31" t="s">
        <v>265</v>
      </c>
      <c r="B280" s="3" t="s">
        <v>233</v>
      </c>
      <c r="C280" s="42">
        <v>6.65</v>
      </c>
      <c r="D280" s="9">
        <v>457399</v>
      </c>
      <c r="E280" s="21">
        <f t="shared" si="18"/>
        <v>4.265985823540384</v>
      </c>
      <c r="F280" s="21">
        <f t="shared" si="19"/>
        <v>28.368805726543556</v>
      </c>
    </row>
    <row r="281" spans="1:6" ht="28.5" customHeight="1">
      <c r="A281" s="31" t="s">
        <v>266</v>
      </c>
      <c r="B281" s="3" t="s">
        <v>233</v>
      </c>
      <c r="C281" s="42">
        <v>13.3</v>
      </c>
      <c r="D281" s="9">
        <v>457399</v>
      </c>
      <c r="E281" s="21">
        <f t="shared" si="18"/>
        <v>4.265985823540384</v>
      </c>
      <c r="F281" s="21">
        <f t="shared" si="19"/>
        <v>56.73761145308711</v>
      </c>
    </row>
    <row r="282" spans="1:6" ht="46.5" customHeight="1">
      <c r="A282" s="31" t="s">
        <v>267</v>
      </c>
      <c r="B282" s="3" t="s">
        <v>233</v>
      </c>
      <c r="C282" s="42">
        <v>7.94</v>
      </c>
      <c r="D282" s="9">
        <v>457399</v>
      </c>
      <c r="E282" s="21">
        <f t="shared" si="18"/>
        <v>4.265985823540384</v>
      </c>
      <c r="F282" s="21">
        <f t="shared" si="19"/>
        <v>33.87192743891065</v>
      </c>
    </row>
    <row r="283" spans="1:6" ht="52.5" customHeight="1">
      <c r="A283" s="31" t="s">
        <v>268</v>
      </c>
      <c r="B283" s="3" t="s">
        <v>233</v>
      </c>
      <c r="C283" s="42">
        <v>0.19</v>
      </c>
      <c r="D283" s="9">
        <v>457399</v>
      </c>
      <c r="E283" s="21">
        <f t="shared" si="18"/>
        <v>4.265985823540384</v>
      </c>
      <c r="F283" s="21">
        <f t="shared" si="19"/>
        <v>0.810537306472673</v>
      </c>
    </row>
    <row r="284" spans="1:6" ht="46.5" customHeight="1">
      <c r="A284" s="31" t="s">
        <v>269</v>
      </c>
      <c r="B284" s="3" t="s">
        <v>233</v>
      </c>
      <c r="C284" s="42">
        <v>1.48</v>
      </c>
      <c r="D284" s="9">
        <v>457399</v>
      </c>
      <c r="E284" s="21">
        <f t="shared" si="18"/>
        <v>4.265985823540384</v>
      </c>
      <c r="F284" s="21">
        <f t="shared" si="19"/>
        <v>6.313659018839768</v>
      </c>
    </row>
    <row r="285" spans="1:6" ht="46.5" customHeight="1">
      <c r="A285" s="31" t="s">
        <v>275</v>
      </c>
      <c r="B285" s="3" t="s">
        <v>233</v>
      </c>
      <c r="C285" s="42">
        <v>2.34</v>
      </c>
      <c r="D285" s="9">
        <v>457399</v>
      </c>
      <c r="E285" s="21">
        <f t="shared" si="18"/>
        <v>4.265985823540384</v>
      </c>
      <c r="F285" s="21">
        <f t="shared" si="19"/>
        <v>9.982406827084498</v>
      </c>
    </row>
    <row r="286" spans="1:6" ht="66" customHeight="1">
      <c r="A286" s="31" t="s">
        <v>276</v>
      </c>
      <c r="B286" s="3" t="s">
        <v>233</v>
      </c>
      <c r="C286" s="42">
        <v>0.98</v>
      </c>
      <c r="D286" s="9">
        <v>457399</v>
      </c>
      <c r="E286" s="21">
        <f t="shared" si="18"/>
        <v>4.265985823540384</v>
      </c>
      <c r="F286" s="21">
        <f t="shared" si="19"/>
        <v>4.180666107069576</v>
      </c>
    </row>
    <row r="287" spans="1:6" ht="60.75" customHeight="1">
      <c r="A287" s="31" t="s">
        <v>277</v>
      </c>
      <c r="B287" s="3" t="s">
        <v>233</v>
      </c>
      <c r="C287" s="42">
        <v>0.25</v>
      </c>
      <c r="D287" s="9">
        <v>457399</v>
      </c>
      <c r="E287" s="21">
        <f t="shared" si="18"/>
        <v>4.265985823540384</v>
      </c>
      <c r="F287" s="21">
        <f t="shared" si="19"/>
        <v>1.066496455885096</v>
      </c>
    </row>
    <row r="288" spans="1:6" ht="68.25" customHeight="1">
      <c r="A288" s="31" t="s">
        <v>278</v>
      </c>
      <c r="B288" s="3" t="s">
        <v>233</v>
      </c>
      <c r="C288" s="42">
        <v>3.33</v>
      </c>
      <c r="D288" s="9">
        <v>457399</v>
      </c>
      <c r="E288" s="21">
        <f t="shared" si="18"/>
        <v>4.265985823540384</v>
      </c>
      <c r="F288" s="21">
        <f t="shared" si="19"/>
        <v>14.20573279238948</v>
      </c>
    </row>
    <row r="289" spans="1:6" ht="67.5" customHeight="1">
      <c r="A289" s="31" t="s">
        <v>279</v>
      </c>
      <c r="B289" s="3" t="s">
        <v>233</v>
      </c>
      <c r="C289" s="42">
        <v>6.65</v>
      </c>
      <c r="D289" s="9">
        <v>457399</v>
      </c>
      <c r="E289" s="21">
        <f t="shared" si="18"/>
        <v>4.265985823540384</v>
      </c>
      <c r="F289" s="21">
        <f t="shared" si="19"/>
        <v>28.368805726543556</v>
      </c>
    </row>
    <row r="290" spans="1:6" ht="30.75" customHeight="1">
      <c r="A290" s="31" t="s">
        <v>280</v>
      </c>
      <c r="B290" s="3" t="s">
        <v>233</v>
      </c>
      <c r="C290" s="42">
        <v>0.98</v>
      </c>
      <c r="D290" s="9">
        <v>457399</v>
      </c>
      <c r="E290" s="21">
        <f t="shared" si="18"/>
        <v>4.265985823540384</v>
      </c>
      <c r="F290" s="21">
        <f t="shared" si="19"/>
        <v>4.180666107069576</v>
      </c>
    </row>
    <row r="291" spans="1:6" ht="34.5" customHeight="1">
      <c r="A291" s="31" t="s">
        <v>281</v>
      </c>
      <c r="B291" s="3" t="s">
        <v>233</v>
      </c>
      <c r="C291" s="42">
        <v>3.02</v>
      </c>
      <c r="D291" s="9">
        <v>457399</v>
      </c>
      <c r="E291" s="21">
        <f t="shared" si="18"/>
        <v>4.265985823540384</v>
      </c>
      <c r="F291" s="21">
        <f t="shared" si="19"/>
        <v>12.88327718709196</v>
      </c>
    </row>
    <row r="292" spans="1:6" ht="62.25" customHeight="1">
      <c r="A292" s="31" t="s">
        <v>381</v>
      </c>
      <c r="B292" s="3" t="s">
        <v>233</v>
      </c>
      <c r="C292" s="42">
        <v>0.98</v>
      </c>
      <c r="D292" s="9">
        <v>457399</v>
      </c>
      <c r="E292" s="21">
        <f t="shared" si="18"/>
        <v>4.265985823540384</v>
      </c>
      <c r="F292" s="21">
        <f t="shared" si="19"/>
        <v>4.180666107069576</v>
      </c>
    </row>
    <row r="293" spans="1:6" ht="27" customHeight="1">
      <c r="A293" s="162" t="s">
        <v>600</v>
      </c>
      <c r="B293" s="164"/>
      <c r="C293" s="164"/>
      <c r="D293" s="164"/>
      <c r="E293" s="164"/>
      <c r="F293" s="166"/>
    </row>
    <row r="294" spans="1:6" ht="34.5" customHeight="1">
      <c r="A294" s="3" t="s">
        <v>379</v>
      </c>
      <c r="B294" s="3" t="s">
        <v>233</v>
      </c>
      <c r="C294" s="9">
        <v>6.18</v>
      </c>
      <c r="D294" s="9">
        <v>457399</v>
      </c>
      <c r="E294" s="21">
        <f>D294/1787/60</f>
        <v>4.265985823540384</v>
      </c>
      <c r="F294" s="21">
        <f>C294*E294</f>
        <v>26.36379238947957</v>
      </c>
    </row>
    <row r="295" spans="1:6" ht="34.5" customHeight="1">
      <c r="A295" s="3" t="s">
        <v>453</v>
      </c>
      <c r="B295" s="3" t="s">
        <v>233</v>
      </c>
      <c r="C295" s="9">
        <v>0.06</v>
      </c>
      <c r="D295" s="9">
        <v>457399</v>
      </c>
      <c r="E295" s="21">
        <f aca="true" t="shared" si="20" ref="E295:E316">D295/1787/60</f>
        <v>4.265985823540384</v>
      </c>
      <c r="F295" s="21">
        <f aca="true" t="shared" si="21" ref="F295:F316">C295*E295</f>
        <v>0.25595914941242304</v>
      </c>
    </row>
    <row r="296" spans="1:6" ht="34.5" customHeight="1">
      <c r="A296" s="3" t="s">
        <v>451</v>
      </c>
      <c r="B296" s="3" t="s">
        <v>233</v>
      </c>
      <c r="C296" s="9">
        <v>10.7</v>
      </c>
      <c r="D296" s="9">
        <v>457399</v>
      </c>
      <c r="E296" s="21">
        <f t="shared" si="20"/>
        <v>4.265985823540384</v>
      </c>
      <c r="F296" s="21">
        <f t="shared" si="21"/>
        <v>45.646048311882105</v>
      </c>
    </row>
    <row r="297" spans="1:6" ht="34.5" customHeight="1">
      <c r="A297" s="3" t="s">
        <v>608</v>
      </c>
      <c r="B297" s="3" t="s">
        <v>233</v>
      </c>
      <c r="C297" s="9">
        <v>14.8</v>
      </c>
      <c r="D297" s="9">
        <v>457399</v>
      </c>
      <c r="E297" s="21">
        <f t="shared" si="20"/>
        <v>4.265985823540384</v>
      </c>
      <c r="F297" s="21">
        <f t="shared" si="21"/>
        <v>63.13659018839768</v>
      </c>
    </row>
    <row r="298" spans="1:6" ht="34.5" customHeight="1">
      <c r="A298" s="3" t="s">
        <v>264</v>
      </c>
      <c r="B298" s="3" t="s">
        <v>233</v>
      </c>
      <c r="C298" s="9">
        <v>2.6</v>
      </c>
      <c r="D298" s="9">
        <v>457399</v>
      </c>
      <c r="E298" s="21">
        <f t="shared" si="20"/>
        <v>4.265985823540384</v>
      </c>
      <c r="F298" s="21">
        <f t="shared" si="21"/>
        <v>11.091563141204999</v>
      </c>
    </row>
    <row r="299" spans="1:6" ht="33.75" customHeight="1">
      <c r="A299" s="3" t="s">
        <v>363</v>
      </c>
      <c r="B299" s="3" t="s">
        <v>233</v>
      </c>
      <c r="C299" s="9">
        <v>17.9</v>
      </c>
      <c r="D299" s="9">
        <v>457399</v>
      </c>
      <c r="E299" s="21">
        <f t="shared" si="20"/>
        <v>4.265985823540384</v>
      </c>
      <c r="F299" s="21">
        <f t="shared" si="21"/>
        <v>76.36114624137286</v>
      </c>
    </row>
    <row r="300" spans="1:6" ht="33.75" customHeight="1">
      <c r="A300" s="3" t="s">
        <v>90</v>
      </c>
      <c r="B300" s="3" t="s">
        <v>233</v>
      </c>
      <c r="C300" s="9">
        <v>6.15</v>
      </c>
      <c r="D300" s="9">
        <v>457399</v>
      </c>
      <c r="E300" s="21">
        <f t="shared" si="20"/>
        <v>4.265985823540384</v>
      </c>
      <c r="F300" s="21">
        <f t="shared" si="21"/>
        <v>26.235812814773364</v>
      </c>
    </row>
    <row r="301" spans="1:6" ht="33.75" customHeight="1">
      <c r="A301" s="3" t="s">
        <v>91</v>
      </c>
      <c r="B301" s="3" t="s">
        <v>233</v>
      </c>
      <c r="C301" s="9">
        <v>6.15</v>
      </c>
      <c r="D301" s="9">
        <v>457399</v>
      </c>
      <c r="E301" s="21">
        <f t="shared" si="20"/>
        <v>4.265985823540384</v>
      </c>
      <c r="F301" s="21">
        <f t="shared" si="21"/>
        <v>26.235812814773364</v>
      </c>
    </row>
    <row r="302" spans="1:6" ht="33.75" customHeight="1">
      <c r="A302" s="3" t="s">
        <v>307</v>
      </c>
      <c r="B302" s="3" t="s">
        <v>233</v>
      </c>
      <c r="C302" s="9">
        <v>1.85</v>
      </c>
      <c r="D302" s="9">
        <v>457399</v>
      </c>
      <c r="E302" s="21">
        <f t="shared" si="20"/>
        <v>4.265985823540384</v>
      </c>
      <c r="F302" s="21">
        <f t="shared" si="21"/>
        <v>7.89207377354971</v>
      </c>
    </row>
    <row r="303" spans="1:6" ht="32.25" customHeight="1">
      <c r="A303" s="3" t="s">
        <v>21</v>
      </c>
      <c r="B303" s="3" t="s">
        <v>233</v>
      </c>
      <c r="C303" s="9">
        <v>3.5</v>
      </c>
      <c r="D303" s="9">
        <v>457399</v>
      </c>
      <c r="E303" s="21">
        <f t="shared" si="20"/>
        <v>4.265985823540384</v>
      </c>
      <c r="F303" s="21">
        <f t="shared" si="21"/>
        <v>14.930950382391345</v>
      </c>
    </row>
    <row r="304" spans="1:6" ht="32.25" customHeight="1">
      <c r="A304" s="3" t="s">
        <v>404</v>
      </c>
      <c r="B304" s="3" t="s">
        <v>233</v>
      </c>
      <c r="C304" s="9">
        <v>1</v>
      </c>
      <c r="D304" s="9">
        <v>457399</v>
      </c>
      <c r="E304" s="21">
        <f t="shared" si="20"/>
        <v>4.265985823540384</v>
      </c>
      <c r="F304" s="21">
        <f t="shared" si="21"/>
        <v>4.265985823540384</v>
      </c>
    </row>
    <row r="305" spans="1:6" ht="34.5" customHeight="1">
      <c r="A305" s="3" t="s">
        <v>169</v>
      </c>
      <c r="B305" s="3" t="s">
        <v>233</v>
      </c>
      <c r="C305" s="9">
        <v>74.4</v>
      </c>
      <c r="D305" s="9">
        <v>457399</v>
      </c>
      <c r="E305" s="21">
        <f t="shared" si="20"/>
        <v>4.265985823540384</v>
      </c>
      <c r="F305" s="21">
        <f t="shared" si="21"/>
        <v>317.3893452714046</v>
      </c>
    </row>
    <row r="306" spans="1:6" ht="34.5" customHeight="1">
      <c r="A306" s="3" t="s">
        <v>100</v>
      </c>
      <c r="B306" s="3" t="s">
        <v>233</v>
      </c>
      <c r="C306" s="9">
        <v>44</v>
      </c>
      <c r="D306" s="9">
        <v>457399</v>
      </c>
      <c r="E306" s="21">
        <f t="shared" si="20"/>
        <v>4.265985823540384</v>
      </c>
      <c r="F306" s="21">
        <f t="shared" si="21"/>
        <v>187.7033762357769</v>
      </c>
    </row>
    <row r="307" spans="1:6" ht="34.5" customHeight="1">
      <c r="A307" s="3" t="s">
        <v>732</v>
      </c>
      <c r="B307" s="3" t="s">
        <v>233</v>
      </c>
      <c r="C307" s="9">
        <v>70.5</v>
      </c>
      <c r="D307" s="9">
        <v>457399</v>
      </c>
      <c r="E307" s="21">
        <f t="shared" si="20"/>
        <v>4.265985823540384</v>
      </c>
      <c r="F307" s="21">
        <f t="shared" si="21"/>
        <v>300.7520005595971</v>
      </c>
    </row>
    <row r="308" spans="1:6" ht="34.5" customHeight="1">
      <c r="A308" s="3" t="s">
        <v>733</v>
      </c>
      <c r="B308" s="3" t="s">
        <v>233</v>
      </c>
      <c r="C308" s="9">
        <v>44</v>
      </c>
      <c r="D308" s="9">
        <v>457399</v>
      </c>
      <c r="E308" s="21">
        <f t="shared" si="20"/>
        <v>4.265985823540384</v>
      </c>
      <c r="F308" s="21">
        <f t="shared" si="21"/>
        <v>187.7033762357769</v>
      </c>
    </row>
    <row r="309" spans="1:6" ht="34.5" customHeight="1">
      <c r="A309" s="72" t="s">
        <v>787</v>
      </c>
      <c r="B309" s="3" t="s">
        <v>233</v>
      </c>
      <c r="C309" s="9">
        <v>4.75</v>
      </c>
      <c r="D309" s="9">
        <v>457399</v>
      </c>
      <c r="E309" s="21">
        <f t="shared" si="20"/>
        <v>4.265985823540384</v>
      </c>
      <c r="F309" s="21">
        <f t="shared" si="21"/>
        <v>20.263432661816825</v>
      </c>
    </row>
    <row r="310" spans="1:6" ht="34.5" customHeight="1">
      <c r="A310" s="45" t="s">
        <v>358</v>
      </c>
      <c r="B310" s="3" t="s">
        <v>233</v>
      </c>
      <c r="C310" s="46">
        <v>20.5</v>
      </c>
      <c r="D310" s="9">
        <v>457399</v>
      </c>
      <c r="E310" s="21">
        <f t="shared" si="20"/>
        <v>4.265985823540384</v>
      </c>
      <c r="F310" s="21">
        <f t="shared" si="21"/>
        <v>87.45270938257788</v>
      </c>
    </row>
    <row r="311" spans="1:6" ht="34.5" customHeight="1">
      <c r="A311" s="3" t="s">
        <v>359</v>
      </c>
      <c r="B311" s="3"/>
      <c r="C311" s="9"/>
      <c r="D311" s="9"/>
      <c r="E311" s="21"/>
      <c r="F311" s="21"/>
    </row>
    <row r="312" spans="1:6" ht="34.5" customHeight="1">
      <c r="A312" s="3" t="s">
        <v>408</v>
      </c>
      <c r="B312" s="3" t="s">
        <v>233</v>
      </c>
      <c r="C312" s="9">
        <v>6.15</v>
      </c>
      <c r="D312" s="9">
        <v>457399</v>
      </c>
      <c r="E312" s="21">
        <f t="shared" si="20"/>
        <v>4.265985823540384</v>
      </c>
      <c r="F312" s="21">
        <f t="shared" si="21"/>
        <v>26.235812814773364</v>
      </c>
    </row>
    <row r="313" spans="1:6" ht="34.5" customHeight="1">
      <c r="A313" s="3" t="s">
        <v>150</v>
      </c>
      <c r="B313" s="3" t="s">
        <v>233</v>
      </c>
      <c r="C313" s="9">
        <v>6.95</v>
      </c>
      <c r="D313" s="9">
        <v>457399</v>
      </c>
      <c r="E313" s="21">
        <f t="shared" si="20"/>
        <v>4.265985823540384</v>
      </c>
      <c r="F313" s="21">
        <f t="shared" si="21"/>
        <v>29.64860147360567</v>
      </c>
    </row>
    <row r="314" spans="1:6" ht="34.5" customHeight="1">
      <c r="A314" s="3" t="s">
        <v>360</v>
      </c>
      <c r="B314" s="3" t="s">
        <v>233</v>
      </c>
      <c r="C314" s="9">
        <v>5.7</v>
      </c>
      <c r="D314" s="9">
        <v>457399</v>
      </c>
      <c r="E314" s="21">
        <f t="shared" si="20"/>
        <v>4.265985823540384</v>
      </c>
      <c r="F314" s="21">
        <f t="shared" si="21"/>
        <v>24.31611919418019</v>
      </c>
    </row>
    <row r="315" spans="1:6" ht="34.5" customHeight="1">
      <c r="A315" s="3" t="s">
        <v>362</v>
      </c>
      <c r="B315" s="3" t="s">
        <v>233</v>
      </c>
      <c r="C315" s="9">
        <v>4.75</v>
      </c>
      <c r="D315" s="9">
        <v>457399</v>
      </c>
      <c r="E315" s="21">
        <f t="shared" si="20"/>
        <v>4.265985823540384</v>
      </c>
      <c r="F315" s="21">
        <f t="shared" si="21"/>
        <v>20.263432661816825</v>
      </c>
    </row>
    <row r="316" spans="1:6" ht="34.5" customHeight="1">
      <c r="A316" s="3" t="s">
        <v>378</v>
      </c>
      <c r="B316" s="3" t="s">
        <v>233</v>
      </c>
      <c r="C316" s="9">
        <v>4.75</v>
      </c>
      <c r="D316" s="9">
        <v>457399</v>
      </c>
      <c r="E316" s="21">
        <f t="shared" si="20"/>
        <v>4.265985823540384</v>
      </c>
      <c r="F316" s="21">
        <f t="shared" si="21"/>
        <v>20.263432661816825</v>
      </c>
    </row>
  </sheetData>
  <sheetProtection/>
  <mergeCells count="21">
    <mergeCell ref="A293:F293"/>
    <mergeCell ref="A245:F245"/>
    <mergeCell ref="A263:F263"/>
    <mergeCell ref="A189:F189"/>
    <mergeCell ref="A194:F194"/>
    <mergeCell ref="A229:F229"/>
    <mergeCell ref="A231:F231"/>
    <mergeCell ref="A218:F218"/>
    <mergeCell ref="A227:F227"/>
    <mergeCell ref="A5:F5"/>
    <mergeCell ref="A168:F168"/>
    <mergeCell ref="A171:F171"/>
    <mergeCell ref="A8:F8"/>
    <mergeCell ref="A21:F21"/>
    <mergeCell ref="A26:F26"/>
    <mergeCell ref="A79:F79"/>
    <mergeCell ref="A149:D149"/>
    <mergeCell ref="A1:F1"/>
    <mergeCell ref="A2:F2"/>
    <mergeCell ref="A4:F4"/>
    <mergeCell ref="A3:F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9"/>
  <sheetViews>
    <sheetView zoomScalePageLayoutView="0" workbookViewId="0" topLeftCell="A199">
      <selection activeCell="D9" sqref="D9"/>
    </sheetView>
  </sheetViews>
  <sheetFormatPr defaultColWidth="9.140625" defaultRowHeight="15"/>
  <cols>
    <col min="1" max="1" width="15.57421875" style="0" customWidth="1"/>
    <col min="2" max="2" width="22.8515625" style="0" customWidth="1"/>
    <col min="3" max="3" width="18.421875" style="0" customWidth="1"/>
    <col min="4" max="4" width="24.7109375" style="0" customWidth="1"/>
  </cols>
  <sheetData>
    <row r="1" spans="1:4" ht="14.25">
      <c r="A1" s="159" t="s">
        <v>244</v>
      </c>
      <c r="B1" s="160"/>
      <c r="C1" s="160"/>
      <c r="D1" s="160"/>
    </row>
    <row r="2" spans="1:4" ht="15">
      <c r="A2" s="197" t="s">
        <v>245</v>
      </c>
      <c r="B2" s="197"/>
      <c r="C2" s="197"/>
      <c r="D2" s="197"/>
    </row>
    <row r="3" spans="1:4" ht="61.5">
      <c r="A3" s="25" t="s">
        <v>795</v>
      </c>
      <c r="B3" s="25" t="s">
        <v>246</v>
      </c>
      <c r="C3" s="25" t="s">
        <v>247</v>
      </c>
      <c r="D3" s="25" t="s">
        <v>248</v>
      </c>
    </row>
    <row r="4" spans="1:4" ht="15">
      <c r="A4" s="20">
        <v>1</v>
      </c>
      <c r="B4" s="20">
        <v>3</v>
      </c>
      <c r="C4" s="20">
        <v>4</v>
      </c>
      <c r="D4" s="20">
        <v>5</v>
      </c>
    </row>
    <row r="5" spans="1:4" ht="17.25">
      <c r="A5" s="198" t="s">
        <v>455</v>
      </c>
      <c r="B5" s="199"/>
      <c r="C5" s="199"/>
      <c r="D5" s="200"/>
    </row>
    <row r="6" spans="1:4" ht="15">
      <c r="A6" s="193" t="s">
        <v>456</v>
      </c>
      <c r="B6" s="194"/>
      <c r="C6" s="194"/>
      <c r="D6" s="195"/>
    </row>
    <row r="7" spans="1:4" ht="30">
      <c r="A7" s="70" t="s">
        <v>457</v>
      </c>
      <c r="B7" s="27"/>
      <c r="C7" s="27"/>
      <c r="D7" s="27"/>
    </row>
    <row r="8" spans="1:4" ht="16.5">
      <c r="A8" s="71" t="s">
        <v>458</v>
      </c>
      <c r="B8" s="27">
        <f>'[1]оплата '!F11</f>
        <v>5.687</v>
      </c>
      <c r="C8" s="27">
        <f aca="true" t="shared" si="0" ref="C8:C60">B8*30.2%</f>
        <v>1.717474</v>
      </c>
      <c r="D8" s="27">
        <f aca="true" t="shared" si="1" ref="D8:D59">B8+C8</f>
        <v>7.4044740000000004</v>
      </c>
    </row>
    <row r="9" spans="1:4" ht="16.5">
      <c r="A9" s="71" t="s">
        <v>459</v>
      </c>
      <c r="B9" s="27">
        <f>'[1]оплата '!F12</f>
        <v>4.136</v>
      </c>
      <c r="C9" s="27">
        <f t="shared" si="0"/>
        <v>1.249072</v>
      </c>
      <c r="D9" s="27">
        <f t="shared" si="1"/>
        <v>5.385072</v>
      </c>
    </row>
    <row r="10" spans="1:4" ht="16.5">
      <c r="A10" s="71" t="s">
        <v>460</v>
      </c>
      <c r="B10" s="27">
        <f>'[1]оплата '!F13</f>
        <v>6.721</v>
      </c>
      <c r="C10" s="27">
        <f t="shared" si="0"/>
        <v>2.029742</v>
      </c>
      <c r="D10" s="27">
        <f t="shared" si="1"/>
        <v>8.750742</v>
      </c>
    </row>
    <row r="11" spans="1:4" ht="16.5">
      <c r="A11" s="71" t="s">
        <v>461</v>
      </c>
      <c r="B11" s="27">
        <f>'[1]оплата '!F14</f>
        <v>6.721</v>
      </c>
      <c r="C11" s="27">
        <f t="shared" si="0"/>
        <v>2.029742</v>
      </c>
      <c r="D11" s="27">
        <f t="shared" si="1"/>
        <v>8.750742</v>
      </c>
    </row>
    <row r="12" spans="1:4" ht="16.5">
      <c r="A12" s="71" t="s">
        <v>462</v>
      </c>
      <c r="B12" s="27">
        <f>'[1]оплата '!F15</f>
        <v>6.721</v>
      </c>
      <c r="C12" s="27">
        <f t="shared" si="0"/>
        <v>2.029742</v>
      </c>
      <c r="D12" s="27">
        <f t="shared" si="1"/>
        <v>8.750742</v>
      </c>
    </row>
    <row r="13" spans="1:4" ht="33">
      <c r="A13" s="71" t="s">
        <v>463</v>
      </c>
      <c r="B13" s="27">
        <f>'[1]оплата '!F16</f>
        <v>6.204000000000001</v>
      </c>
      <c r="C13" s="27">
        <f t="shared" si="0"/>
        <v>1.8736080000000002</v>
      </c>
      <c r="D13" s="27">
        <f t="shared" si="1"/>
        <v>8.077608000000001</v>
      </c>
    </row>
    <row r="14" spans="1:4" ht="33">
      <c r="A14" s="71" t="s">
        <v>464</v>
      </c>
      <c r="B14" s="27">
        <f>'[1]оплата '!F17</f>
        <v>4.6530000000000005</v>
      </c>
      <c r="C14" s="27">
        <f t="shared" si="0"/>
        <v>1.4052060000000002</v>
      </c>
      <c r="D14" s="27">
        <f t="shared" si="1"/>
        <v>6.058206</v>
      </c>
    </row>
    <row r="15" spans="1:4" ht="33">
      <c r="A15" s="71" t="s">
        <v>465</v>
      </c>
      <c r="B15" s="27">
        <f>'[1]оплата '!F18</f>
        <v>10.34</v>
      </c>
      <c r="C15" s="27">
        <f t="shared" si="0"/>
        <v>3.12268</v>
      </c>
      <c r="D15" s="27">
        <f t="shared" si="1"/>
        <v>13.462679999999999</v>
      </c>
    </row>
    <row r="16" spans="1:4" ht="16.5">
      <c r="A16" s="71" t="s">
        <v>466</v>
      </c>
      <c r="B16" s="27">
        <f>'[1]оплата '!F19</f>
        <v>10.34</v>
      </c>
      <c r="C16" s="27">
        <f t="shared" si="0"/>
        <v>3.12268</v>
      </c>
      <c r="D16" s="27">
        <f t="shared" si="1"/>
        <v>13.462679999999999</v>
      </c>
    </row>
    <row r="17" spans="1:4" ht="33">
      <c r="A17" s="71" t="s">
        <v>467</v>
      </c>
      <c r="B17" s="27">
        <f>'[1]оплата '!F20</f>
        <v>15.51</v>
      </c>
      <c r="C17" s="27">
        <f t="shared" si="0"/>
        <v>4.684019999999999</v>
      </c>
      <c r="D17" s="27">
        <f t="shared" si="1"/>
        <v>20.19402</v>
      </c>
    </row>
    <row r="18" spans="1:4" ht="16.5">
      <c r="A18" s="71" t="s">
        <v>468</v>
      </c>
      <c r="B18" s="27">
        <f>'[1]оплата '!F21</f>
        <v>10.34</v>
      </c>
      <c r="C18" s="27">
        <f t="shared" si="0"/>
        <v>3.12268</v>
      </c>
      <c r="D18" s="27">
        <f t="shared" si="1"/>
        <v>13.462679999999999</v>
      </c>
    </row>
    <row r="19" spans="1:4" ht="16.5">
      <c r="A19" s="71" t="s">
        <v>469</v>
      </c>
      <c r="B19" s="27">
        <f>'[1]оплата '!F22</f>
        <v>1.5510000000000002</v>
      </c>
      <c r="C19" s="27">
        <f t="shared" si="0"/>
        <v>0.46840200000000004</v>
      </c>
      <c r="D19" s="27">
        <f t="shared" si="1"/>
        <v>2.0194020000000004</v>
      </c>
    </row>
    <row r="20" spans="1:4" ht="16.5">
      <c r="A20" s="71" t="s">
        <v>470</v>
      </c>
      <c r="B20" s="27">
        <f>'[1]оплата '!F23</f>
        <v>6.721</v>
      </c>
      <c r="C20" s="27">
        <f t="shared" si="0"/>
        <v>2.029742</v>
      </c>
      <c r="D20" s="27">
        <f t="shared" si="1"/>
        <v>8.750742</v>
      </c>
    </row>
    <row r="21" spans="1:4" ht="16.5">
      <c r="A21" s="71" t="s">
        <v>471</v>
      </c>
      <c r="B21" s="27">
        <f>'[1]оплата '!F24</f>
        <v>6.721</v>
      </c>
      <c r="C21" s="27">
        <f t="shared" si="0"/>
        <v>2.029742</v>
      </c>
      <c r="D21" s="27">
        <f t="shared" si="1"/>
        <v>8.750742</v>
      </c>
    </row>
    <row r="22" spans="1:4" ht="33">
      <c r="A22" s="71" t="s">
        <v>472</v>
      </c>
      <c r="B22" s="27">
        <f>'[1]оплата '!F25</f>
        <v>8.789</v>
      </c>
      <c r="C22" s="27">
        <f t="shared" si="0"/>
        <v>2.6542779999999997</v>
      </c>
      <c r="D22" s="27">
        <f t="shared" si="1"/>
        <v>11.443278</v>
      </c>
    </row>
    <row r="23" spans="1:4" ht="16.5">
      <c r="A23" s="71" t="s">
        <v>473</v>
      </c>
      <c r="B23" s="27">
        <f>'[1]оплата '!F26</f>
        <v>10.34</v>
      </c>
      <c r="C23" s="27">
        <f t="shared" si="0"/>
        <v>3.12268</v>
      </c>
      <c r="D23" s="27">
        <f t="shared" si="1"/>
        <v>13.462679999999999</v>
      </c>
    </row>
    <row r="24" spans="1:4" ht="16.5">
      <c r="A24" s="71" t="s">
        <v>474</v>
      </c>
      <c r="B24" s="27">
        <f>'[1]оплата '!F27</f>
        <v>10.34</v>
      </c>
      <c r="C24" s="27">
        <f t="shared" si="0"/>
        <v>3.12268</v>
      </c>
      <c r="D24" s="27">
        <f t="shared" si="1"/>
        <v>13.462679999999999</v>
      </c>
    </row>
    <row r="25" spans="1:4" ht="33">
      <c r="A25" s="71" t="s">
        <v>475</v>
      </c>
      <c r="B25" s="27">
        <f>'[1]оплата '!F28</f>
        <v>18.095</v>
      </c>
      <c r="C25" s="27">
        <f t="shared" si="0"/>
        <v>5.464689999999999</v>
      </c>
      <c r="D25" s="27">
        <f t="shared" si="1"/>
        <v>23.559689999999996</v>
      </c>
    </row>
    <row r="26" spans="1:4" ht="16.5">
      <c r="A26" s="71" t="s">
        <v>476</v>
      </c>
      <c r="B26" s="27">
        <f>'[1]оплата '!F29</f>
        <v>10.34</v>
      </c>
      <c r="C26" s="27">
        <f t="shared" si="0"/>
        <v>3.12268</v>
      </c>
      <c r="D26" s="27">
        <f t="shared" si="1"/>
        <v>13.462679999999999</v>
      </c>
    </row>
    <row r="27" spans="1:4" ht="33">
      <c r="A27" s="71" t="s">
        <v>477</v>
      </c>
      <c r="B27" s="27">
        <f>'[1]оплата '!F30</f>
        <v>5.17</v>
      </c>
      <c r="C27" s="27">
        <f t="shared" si="0"/>
        <v>1.56134</v>
      </c>
      <c r="D27" s="27">
        <f t="shared" si="1"/>
        <v>6.731339999999999</v>
      </c>
    </row>
    <row r="28" spans="1:4" ht="16.5">
      <c r="A28" s="71" t="s">
        <v>478</v>
      </c>
      <c r="B28" s="27">
        <f>'[1]оплата '!F31</f>
        <v>5.17</v>
      </c>
      <c r="C28" s="27">
        <f t="shared" si="0"/>
        <v>1.56134</v>
      </c>
      <c r="D28" s="27">
        <f t="shared" si="1"/>
        <v>6.731339999999999</v>
      </c>
    </row>
    <row r="29" spans="1:4" ht="15">
      <c r="A29" s="72" t="s">
        <v>479</v>
      </c>
      <c r="B29" s="27"/>
      <c r="C29" s="27"/>
      <c r="D29" s="27"/>
    </row>
    <row r="30" spans="1:4" ht="33">
      <c r="A30" s="71" t="s">
        <v>480</v>
      </c>
      <c r="B30" s="27">
        <f>'[1]расч.накл'!B30</f>
        <v>20.68</v>
      </c>
      <c r="C30" s="27">
        <f t="shared" si="0"/>
        <v>6.24536</v>
      </c>
      <c r="D30" s="27">
        <f t="shared" si="1"/>
        <v>26.925359999999998</v>
      </c>
    </row>
    <row r="31" spans="1:4" ht="15">
      <c r="A31" s="72" t="s">
        <v>481</v>
      </c>
      <c r="B31" s="27"/>
      <c r="C31" s="27"/>
      <c r="D31" s="27"/>
    </row>
    <row r="32" spans="1:4" ht="33">
      <c r="A32" s="71" t="s">
        <v>480</v>
      </c>
      <c r="B32" s="27">
        <f>'[1]оплата '!F33</f>
        <v>20.68</v>
      </c>
      <c r="C32" s="27">
        <f t="shared" si="0"/>
        <v>6.24536</v>
      </c>
      <c r="D32" s="27">
        <f t="shared" si="1"/>
        <v>26.925359999999998</v>
      </c>
    </row>
    <row r="33" spans="1:4" ht="16.5">
      <c r="A33" s="71" t="s">
        <v>482</v>
      </c>
      <c r="B33" s="27">
        <f>'[1]оплата '!F36</f>
        <v>10.34</v>
      </c>
      <c r="C33" s="27">
        <f t="shared" si="0"/>
        <v>3.12268</v>
      </c>
      <c r="D33" s="27">
        <f t="shared" si="1"/>
        <v>13.462679999999999</v>
      </c>
    </row>
    <row r="34" spans="1:4" ht="33">
      <c r="A34" s="71" t="s">
        <v>483</v>
      </c>
      <c r="B34" s="27">
        <f>'[1]оплата '!F37</f>
        <v>20.68</v>
      </c>
      <c r="C34" s="27">
        <f t="shared" si="0"/>
        <v>6.24536</v>
      </c>
      <c r="D34" s="27">
        <f t="shared" si="1"/>
        <v>26.925359999999998</v>
      </c>
    </row>
    <row r="35" spans="1:4" ht="45">
      <c r="A35" s="72" t="s">
        <v>484</v>
      </c>
      <c r="B35" s="27"/>
      <c r="C35" s="27"/>
      <c r="D35" s="27"/>
    </row>
    <row r="36" spans="1:4" ht="33">
      <c r="A36" s="71" t="s">
        <v>485</v>
      </c>
      <c r="B36" s="27">
        <f>'[1]оплата '!F39</f>
        <v>31.02</v>
      </c>
      <c r="C36" s="27">
        <f t="shared" si="0"/>
        <v>9.368039999999999</v>
      </c>
      <c r="D36" s="27">
        <f t="shared" si="1"/>
        <v>40.38804</v>
      </c>
    </row>
    <row r="37" spans="1:4" ht="16.5">
      <c r="A37" s="71" t="s">
        <v>486</v>
      </c>
      <c r="B37" s="27">
        <f>'[1]оплата '!F40</f>
        <v>31.02</v>
      </c>
      <c r="C37" s="27">
        <f t="shared" si="0"/>
        <v>9.368039999999999</v>
      </c>
      <c r="D37" s="27">
        <f t="shared" si="1"/>
        <v>40.38804</v>
      </c>
    </row>
    <row r="38" spans="1:4" ht="33">
      <c r="A38" s="71" t="s">
        <v>487</v>
      </c>
      <c r="B38" s="27">
        <f>'[1]оплата '!F41</f>
        <v>31.02</v>
      </c>
      <c r="C38" s="27">
        <f t="shared" si="0"/>
        <v>9.368039999999999</v>
      </c>
      <c r="D38" s="27">
        <f t="shared" si="1"/>
        <v>40.38804</v>
      </c>
    </row>
    <row r="39" spans="1:4" ht="16.5">
      <c r="A39" s="71" t="s">
        <v>460</v>
      </c>
      <c r="B39" s="27">
        <f>'[1]оплата '!F42</f>
        <v>31.02</v>
      </c>
      <c r="C39" s="27">
        <f t="shared" si="0"/>
        <v>9.368039999999999</v>
      </c>
      <c r="D39" s="27">
        <f t="shared" si="1"/>
        <v>40.38804</v>
      </c>
    </row>
    <row r="40" spans="1:4" ht="16.5">
      <c r="A40" s="71" t="s">
        <v>461</v>
      </c>
      <c r="B40" s="27">
        <f>'[1]оплата '!F43</f>
        <v>31.02</v>
      </c>
      <c r="C40" s="27">
        <f t="shared" si="0"/>
        <v>9.368039999999999</v>
      </c>
      <c r="D40" s="27">
        <f t="shared" si="1"/>
        <v>40.38804</v>
      </c>
    </row>
    <row r="41" spans="1:4" ht="16.5">
      <c r="A41" s="71" t="s">
        <v>488</v>
      </c>
      <c r="B41" s="27">
        <f>'[1]оплата '!F44</f>
        <v>15.51</v>
      </c>
      <c r="C41" s="27">
        <f t="shared" si="0"/>
        <v>4.684019999999999</v>
      </c>
      <c r="D41" s="27">
        <f t="shared" si="1"/>
        <v>20.19402</v>
      </c>
    </row>
    <row r="42" spans="1:4" ht="16.5">
      <c r="A42" s="71" t="s">
        <v>489</v>
      </c>
      <c r="B42" s="27">
        <f>'[1]оплата '!F45</f>
        <v>9.306000000000001</v>
      </c>
      <c r="C42" s="27">
        <f t="shared" si="0"/>
        <v>2.8104120000000004</v>
      </c>
      <c r="D42" s="27">
        <f t="shared" si="1"/>
        <v>12.116412</v>
      </c>
    </row>
    <row r="43" spans="1:4" ht="33">
      <c r="A43" s="71" t="s">
        <v>490</v>
      </c>
      <c r="B43" s="27">
        <f>'[1]оплата '!F46</f>
        <v>15.51</v>
      </c>
      <c r="C43" s="27">
        <f t="shared" si="0"/>
        <v>4.684019999999999</v>
      </c>
      <c r="D43" s="27">
        <f t="shared" si="1"/>
        <v>20.19402</v>
      </c>
    </row>
    <row r="44" spans="1:4" ht="33">
      <c r="A44" s="71" t="s">
        <v>491</v>
      </c>
      <c r="B44" s="27">
        <f>'[1]оплата '!F47</f>
        <v>15.51</v>
      </c>
      <c r="C44" s="27">
        <f t="shared" si="0"/>
        <v>4.684019999999999</v>
      </c>
      <c r="D44" s="27">
        <f t="shared" si="1"/>
        <v>20.19402</v>
      </c>
    </row>
    <row r="45" spans="1:4" ht="33">
      <c r="A45" s="71" t="s">
        <v>492</v>
      </c>
      <c r="B45" s="27">
        <f>'[1]оплата '!F48</f>
        <v>15.51</v>
      </c>
      <c r="C45" s="27">
        <f t="shared" si="0"/>
        <v>4.684019999999999</v>
      </c>
      <c r="D45" s="27">
        <f t="shared" si="1"/>
        <v>20.19402</v>
      </c>
    </row>
    <row r="46" spans="1:4" ht="33">
      <c r="A46" s="71" t="s">
        <v>493</v>
      </c>
      <c r="B46" s="27">
        <f>'[1]оплата '!F49</f>
        <v>15.51</v>
      </c>
      <c r="C46" s="27">
        <f t="shared" si="0"/>
        <v>4.684019999999999</v>
      </c>
      <c r="D46" s="27">
        <f t="shared" si="1"/>
        <v>20.19402</v>
      </c>
    </row>
    <row r="47" spans="1:4" ht="16.5">
      <c r="A47" s="71" t="s">
        <v>494</v>
      </c>
      <c r="B47" s="27">
        <f>'[1]оплата '!F50</f>
        <v>62.04</v>
      </c>
      <c r="C47" s="27">
        <f t="shared" si="0"/>
        <v>18.736079999999998</v>
      </c>
      <c r="D47" s="27">
        <f t="shared" si="1"/>
        <v>80.77608</v>
      </c>
    </row>
    <row r="48" spans="1:4" ht="16.5">
      <c r="A48" s="71" t="s">
        <v>495</v>
      </c>
      <c r="B48" s="27">
        <f>'[1]оплата '!F51</f>
        <v>62.04</v>
      </c>
      <c r="C48" s="27">
        <f t="shared" si="0"/>
        <v>18.736079999999998</v>
      </c>
      <c r="D48" s="27">
        <f t="shared" si="1"/>
        <v>80.77608</v>
      </c>
    </row>
    <row r="49" spans="1:4" ht="33">
      <c r="A49" s="71" t="s">
        <v>496</v>
      </c>
      <c r="B49" s="27">
        <f>'[1]оплата '!F52</f>
        <v>6.721</v>
      </c>
      <c r="C49" s="27">
        <f t="shared" si="0"/>
        <v>2.029742</v>
      </c>
      <c r="D49" s="27">
        <f t="shared" si="1"/>
        <v>8.750742</v>
      </c>
    </row>
    <row r="50" spans="1:4" ht="16.5">
      <c r="A50" s="71" t="s">
        <v>497</v>
      </c>
      <c r="B50" s="27">
        <f>'[1]оплата '!F53</f>
        <v>62.04</v>
      </c>
      <c r="C50" s="27">
        <f t="shared" si="0"/>
        <v>18.736079999999998</v>
      </c>
      <c r="D50" s="27">
        <f t="shared" si="1"/>
        <v>80.77608</v>
      </c>
    </row>
    <row r="51" spans="1:4" ht="33">
      <c r="A51" s="71" t="s">
        <v>498</v>
      </c>
      <c r="B51" s="27">
        <f>'[1]оплата '!F54</f>
        <v>6.721</v>
      </c>
      <c r="C51" s="27">
        <f t="shared" si="0"/>
        <v>2.029742</v>
      </c>
      <c r="D51" s="27">
        <f t="shared" si="1"/>
        <v>8.750742</v>
      </c>
    </row>
    <row r="52" spans="1:4" ht="33">
      <c r="A52" s="71" t="s">
        <v>499</v>
      </c>
      <c r="B52" s="27">
        <f>'[1]оплата '!F55</f>
        <v>21.197</v>
      </c>
      <c r="C52" s="27">
        <f>B52*30.2%</f>
        <v>6.401494</v>
      </c>
      <c r="D52" s="27">
        <f t="shared" si="1"/>
        <v>27.598494</v>
      </c>
    </row>
    <row r="53" spans="1:4" ht="33">
      <c r="A53" s="71" t="s">
        <v>500</v>
      </c>
      <c r="B53" s="27">
        <f>'[1]оплата '!F56</f>
        <v>31.02</v>
      </c>
      <c r="C53" s="27">
        <f t="shared" si="0"/>
        <v>9.368039999999999</v>
      </c>
      <c r="D53" s="27">
        <f t="shared" si="1"/>
        <v>40.38804</v>
      </c>
    </row>
    <row r="54" spans="1:4" ht="30">
      <c r="A54" s="72" t="s">
        <v>501</v>
      </c>
      <c r="B54" s="27"/>
      <c r="C54" s="27"/>
      <c r="D54" s="27"/>
    </row>
    <row r="55" spans="1:4" ht="16.5">
      <c r="A55" s="71" t="s">
        <v>489</v>
      </c>
      <c r="B55" s="27">
        <f>'[1]оплата '!F58</f>
        <v>15.72</v>
      </c>
      <c r="C55" s="27">
        <f t="shared" si="0"/>
        <v>4.74744</v>
      </c>
      <c r="D55" s="27">
        <f t="shared" si="1"/>
        <v>20.46744</v>
      </c>
    </row>
    <row r="56" spans="1:4" ht="33">
      <c r="A56" s="71" t="s">
        <v>502</v>
      </c>
      <c r="B56" s="27">
        <f>'[1]оплата '!F59</f>
        <v>4.192</v>
      </c>
      <c r="C56" s="27">
        <f>B56*30.2%</f>
        <v>1.265984</v>
      </c>
      <c r="D56" s="27">
        <f t="shared" si="1"/>
        <v>5.457984</v>
      </c>
    </row>
    <row r="57" spans="1:4" ht="16.5">
      <c r="A57" s="71" t="s">
        <v>503</v>
      </c>
      <c r="B57" s="27">
        <f>'[1]оплата '!F60</f>
        <v>4.716</v>
      </c>
      <c r="C57" s="27">
        <f>B57*30.2%</f>
        <v>1.424232</v>
      </c>
      <c r="D57" s="27">
        <f t="shared" si="1"/>
        <v>6.140232</v>
      </c>
    </row>
    <row r="58" spans="1:4" ht="33">
      <c r="A58" s="71" t="s">
        <v>504</v>
      </c>
      <c r="B58" s="27">
        <f>'[1]оплата '!F61</f>
        <v>4.192</v>
      </c>
      <c r="C58" s="27">
        <f>B58*30.2%</f>
        <v>1.265984</v>
      </c>
      <c r="D58" s="27">
        <f t="shared" si="1"/>
        <v>5.457984</v>
      </c>
    </row>
    <row r="59" spans="1:4" ht="16.5">
      <c r="A59" s="71" t="s">
        <v>505</v>
      </c>
      <c r="B59" s="27">
        <f>'[1]оплата '!F62</f>
        <v>5.24</v>
      </c>
      <c r="C59" s="27">
        <f t="shared" si="0"/>
        <v>1.58248</v>
      </c>
      <c r="D59" s="27">
        <f t="shared" si="1"/>
        <v>6.8224800000000005</v>
      </c>
    </row>
    <row r="60" spans="1:4" ht="16.5">
      <c r="A60" s="71" t="s">
        <v>506</v>
      </c>
      <c r="B60" s="27">
        <f>'[1]оплата '!F63</f>
        <v>5.24</v>
      </c>
      <c r="C60" s="27">
        <f t="shared" si="0"/>
        <v>1.58248</v>
      </c>
      <c r="D60" s="77">
        <f>B60+C60</f>
        <v>6.8224800000000005</v>
      </c>
    </row>
    <row r="61" spans="1:4" ht="16.5">
      <c r="A61" s="71" t="s">
        <v>507</v>
      </c>
      <c r="B61" s="27">
        <f>'[1]оплата '!F64</f>
        <v>4.192</v>
      </c>
      <c r="C61" s="27">
        <f>B61*30.2%</f>
        <v>1.265984</v>
      </c>
      <c r="D61" s="27">
        <f>B61+C61</f>
        <v>5.457984</v>
      </c>
    </row>
    <row r="62" spans="1:4" ht="33">
      <c r="A62" s="71" t="s">
        <v>508</v>
      </c>
      <c r="B62" s="27">
        <f>'[1]оплата '!F61</f>
        <v>4.192</v>
      </c>
      <c r="C62" s="27">
        <f aca="true" t="shared" si="2" ref="C62:C125">B62*30.2%</f>
        <v>1.265984</v>
      </c>
      <c r="D62" s="27">
        <f aca="true" t="shared" si="3" ref="D62:D125">B62+C62</f>
        <v>5.457984</v>
      </c>
    </row>
    <row r="63" spans="1:4" ht="16.5">
      <c r="A63" s="71" t="s">
        <v>509</v>
      </c>
      <c r="B63" s="27">
        <f>'[1]оплата '!F66</f>
        <v>19.912</v>
      </c>
      <c r="C63" s="27">
        <f t="shared" si="2"/>
        <v>6.013424</v>
      </c>
      <c r="D63" s="27">
        <f t="shared" si="3"/>
        <v>25.925424</v>
      </c>
    </row>
    <row r="64" spans="1:4" ht="16.5">
      <c r="A64" s="71" t="s">
        <v>510</v>
      </c>
      <c r="B64" s="27">
        <f>'[1]оплата '!F67</f>
        <v>62.88</v>
      </c>
      <c r="C64" s="27">
        <f t="shared" si="2"/>
        <v>18.98976</v>
      </c>
      <c r="D64" s="27">
        <f t="shared" si="3"/>
        <v>81.86976</v>
      </c>
    </row>
    <row r="65" spans="1:4" ht="16.5">
      <c r="A65" s="71" t="s">
        <v>511</v>
      </c>
      <c r="B65" s="27">
        <f>'[1]оплата '!F68</f>
        <v>15.72</v>
      </c>
      <c r="C65" s="27">
        <f t="shared" si="2"/>
        <v>4.74744</v>
      </c>
      <c r="D65" s="27">
        <f t="shared" si="3"/>
        <v>20.46744</v>
      </c>
    </row>
    <row r="66" spans="1:4" ht="66">
      <c r="A66" s="71" t="s">
        <v>512</v>
      </c>
      <c r="B66" s="27">
        <f>'[1]оплата '!F69</f>
        <v>11.004000000000001</v>
      </c>
      <c r="C66" s="27">
        <f t="shared" si="2"/>
        <v>3.323208</v>
      </c>
      <c r="D66" s="27">
        <f t="shared" si="3"/>
        <v>14.327208000000002</v>
      </c>
    </row>
    <row r="67" spans="1:4" ht="16.5">
      <c r="A67" s="71" t="s">
        <v>461</v>
      </c>
      <c r="B67" s="27">
        <f>'[1]оплата '!F70</f>
        <v>11.004000000000001</v>
      </c>
      <c r="C67" s="27">
        <f t="shared" si="2"/>
        <v>3.323208</v>
      </c>
      <c r="D67" s="27">
        <f t="shared" si="3"/>
        <v>14.327208000000002</v>
      </c>
    </row>
    <row r="68" spans="1:4" ht="49.5">
      <c r="A68" s="71" t="s">
        <v>513</v>
      </c>
      <c r="B68" s="27">
        <f>'[1]оплата '!F71</f>
        <v>31.44</v>
      </c>
      <c r="C68" s="27">
        <f t="shared" si="2"/>
        <v>9.49488</v>
      </c>
      <c r="D68" s="27">
        <f t="shared" si="3"/>
        <v>40.93488</v>
      </c>
    </row>
    <row r="69" spans="1:4" ht="16.5">
      <c r="A69" s="71" t="s">
        <v>514</v>
      </c>
      <c r="B69" s="27">
        <f>'[1]оплата '!F72</f>
        <v>62.88</v>
      </c>
      <c r="C69" s="27">
        <f t="shared" si="2"/>
        <v>18.98976</v>
      </c>
      <c r="D69" s="27">
        <f t="shared" si="3"/>
        <v>81.86976</v>
      </c>
    </row>
    <row r="70" spans="1:4" ht="16.5">
      <c r="A70" s="71" t="s">
        <v>515</v>
      </c>
      <c r="B70" s="27">
        <f>'[1]оплата '!F73</f>
        <v>22.008000000000003</v>
      </c>
      <c r="C70" s="27">
        <f t="shared" si="2"/>
        <v>6.646416</v>
      </c>
      <c r="D70" s="27">
        <f t="shared" si="3"/>
        <v>28.654416000000005</v>
      </c>
    </row>
    <row r="71" spans="1:4" ht="16.5">
      <c r="A71" s="71" t="s">
        <v>516</v>
      </c>
      <c r="B71" s="27">
        <f>'[1]оплата '!F74</f>
        <v>7.336</v>
      </c>
      <c r="C71" s="27">
        <f t="shared" si="2"/>
        <v>2.215472</v>
      </c>
      <c r="D71" s="27">
        <f t="shared" si="3"/>
        <v>9.551472</v>
      </c>
    </row>
    <row r="72" spans="1:4" ht="33">
      <c r="A72" s="71" t="s">
        <v>517</v>
      </c>
      <c r="B72" s="27">
        <f>'[1]оплата '!F75</f>
        <v>5.24</v>
      </c>
      <c r="C72" s="27">
        <f t="shared" si="2"/>
        <v>1.58248</v>
      </c>
      <c r="D72" s="27">
        <f t="shared" si="3"/>
        <v>6.8224800000000005</v>
      </c>
    </row>
    <row r="73" spans="1:4" ht="33">
      <c r="A73" s="71" t="s">
        <v>518</v>
      </c>
      <c r="B73" s="27">
        <f>'[1]оплата '!F76</f>
        <v>7.86</v>
      </c>
      <c r="C73" s="27">
        <f t="shared" si="2"/>
        <v>2.37372</v>
      </c>
      <c r="D73" s="27">
        <f t="shared" si="3"/>
        <v>10.23372</v>
      </c>
    </row>
    <row r="74" spans="1:4" ht="33">
      <c r="A74" s="71" t="s">
        <v>519</v>
      </c>
      <c r="B74" s="27">
        <f>'[1]оплата '!F77</f>
        <v>16.244</v>
      </c>
      <c r="C74" s="27">
        <f t="shared" si="2"/>
        <v>4.905688</v>
      </c>
      <c r="D74" s="27">
        <f t="shared" si="3"/>
        <v>21.149687999999998</v>
      </c>
    </row>
    <row r="75" spans="1:4" ht="16.5">
      <c r="A75" s="71" t="s">
        <v>520</v>
      </c>
      <c r="B75" s="27">
        <f>'[1]оплата '!F78</f>
        <v>34.584</v>
      </c>
      <c r="C75" s="27">
        <f t="shared" si="2"/>
        <v>10.444368</v>
      </c>
      <c r="D75" s="27">
        <f t="shared" si="3"/>
        <v>45.028368</v>
      </c>
    </row>
    <row r="76" spans="1:4" ht="33">
      <c r="A76" s="71" t="s">
        <v>521</v>
      </c>
      <c r="B76" s="27">
        <f>'[1]оплата '!F79</f>
        <v>15.72</v>
      </c>
      <c r="C76" s="27">
        <f t="shared" si="2"/>
        <v>4.74744</v>
      </c>
      <c r="D76" s="27">
        <f t="shared" si="3"/>
        <v>20.46744</v>
      </c>
    </row>
    <row r="77" spans="1:4" ht="16.5">
      <c r="A77" s="71" t="s">
        <v>522</v>
      </c>
      <c r="B77" s="27">
        <f>'[1]оплата '!F80</f>
        <v>31.44</v>
      </c>
      <c r="C77" s="27">
        <f t="shared" si="2"/>
        <v>9.49488</v>
      </c>
      <c r="D77" s="27">
        <f t="shared" si="3"/>
        <v>40.93488</v>
      </c>
    </row>
    <row r="78" spans="1:4" ht="16.5">
      <c r="A78" s="71" t="s">
        <v>497</v>
      </c>
      <c r="B78" s="27">
        <f>'[1]оплата '!F81</f>
        <v>62.88</v>
      </c>
      <c r="C78" s="27">
        <f t="shared" si="2"/>
        <v>18.98976</v>
      </c>
      <c r="D78" s="27">
        <f t="shared" si="3"/>
        <v>81.86976</v>
      </c>
    </row>
    <row r="79" spans="1:4" ht="33">
      <c r="A79" s="71" t="s">
        <v>523</v>
      </c>
      <c r="B79" s="27">
        <f>'[1]оплата '!F82</f>
        <v>15.72</v>
      </c>
      <c r="C79" s="27">
        <f t="shared" si="2"/>
        <v>4.74744</v>
      </c>
      <c r="D79" s="27">
        <f t="shared" si="3"/>
        <v>20.46744</v>
      </c>
    </row>
    <row r="80" spans="1:4" ht="16.5">
      <c r="A80" s="71" t="s">
        <v>524</v>
      </c>
      <c r="B80" s="27">
        <f>'[1]оплата '!F83</f>
        <v>15.72</v>
      </c>
      <c r="C80" s="27">
        <f t="shared" si="2"/>
        <v>4.74744</v>
      </c>
      <c r="D80" s="27">
        <f t="shared" si="3"/>
        <v>20.46744</v>
      </c>
    </row>
    <row r="81" spans="1:4" ht="66">
      <c r="A81" s="71" t="s">
        <v>525</v>
      </c>
      <c r="B81" s="27">
        <f>'[1]оплата '!F84</f>
        <v>125.76</v>
      </c>
      <c r="C81" s="27">
        <f>B81*30.2%</f>
        <v>37.97952</v>
      </c>
      <c r="D81" s="27">
        <f t="shared" si="3"/>
        <v>163.73952</v>
      </c>
    </row>
    <row r="82" spans="1:4" ht="16.5">
      <c r="A82" s="71" t="s">
        <v>526</v>
      </c>
      <c r="B82" s="27">
        <f>'[1]оплата '!F85</f>
        <v>20.96</v>
      </c>
      <c r="C82" s="27">
        <f t="shared" si="2"/>
        <v>6.32992</v>
      </c>
      <c r="D82" s="27">
        <f t="shared" si="3"/>
        <v>27.289920000000002</v>
      </c>
    </row>
    <row r="83" spans="1:4" ht="16.5">
      <c r="A83" s="71" t="s">
        <v>482</v>
      </c>
      <c r="B83" s="27">
        <f>'[1]оплата '!F86</f>
        <v>28.82</v>
      </c>
      <c r="C83" s="27">
        <f t="shared" si="2"/>
        <v>8.70364</v>
      </c>
      <c r="D83" s="27">
        <f t="shared" si="3"/>
        <v>37.52364</v>
      </c>
    </row>
    <row r="84" spans="1:4" ht="33">
      <c r="A84" s="71" t="s">
        <v>527</v>
      </c>
      <c r="B84" s="27">
        <f>'[1]оплата '!F87</f>
        <v>15.72</v>
      </c>
      <c r="C84" s="27">
        <f t="shared" si="2"/>
        <v>4.74744</v>
      </c>
      <c r="D84" s="27">
        <f t="shared" si="3"/>
        <v>20.46744</v>
      </c>
    </row>
    <row r="85" spans="1:4" ht="49.5">
      <c r="A85" s="73" t="s">
        <v>528</v>
      </c>
      <c r="B85" s="27"/>
      <c r="C85" s="27">
        <f t="shared" si="2"/>
        <v>0</v>
      </c>
      <c r="D85" s="27">
        <f t="shared" si="3"/>
        <v>0</v>
      </c>
    </row>
    <row r="86" spans="1:4" ht="33">
      <c r="A86" s="71" t="s">
        <v>529</v>
      </c>
      <c r="B86" s="27">
        <f>'[1]оплата '!F89</f>
        <v>31.02</v>
      </c>
      <c r="C86" s="27">
        <f t="shared" si="2"/>
        <v>9.368039999999999</v>
      </c>
      <c r="D86" s="27">
        <f t="shared" si="3"/>
        <v>40.38804</v>
      </c>
    </row>
    <row r="87" spans="1:4" ht="33">
      <c r="A87" s="71" t="s">
        <v>530</v>
      </c>
      <c r="B87" s="27">
        <f>'[1]оплата '!F90</f>
        <v>31.02</v>
      </c>
      <c r="C87" s="27">
        <f>B87*30.2%</f>
        <v>9.368039999999999</v>
      </c>
      <c r="D87" s="27">
        <f>B87+C87</f>
        <v>40.38804</v>
      </c>
    </row>
    <row r="88" spans="1:4" ht="33">
      <c r="A88" s="71" t="s">
        <v>496</v>
      </c>
      <c r="B88" s="27">
        <f>'[1]оплата '!F91</f>
        <v>31.02</v>
      </c>
      <c r="C88" s="27">
        <f t="shared" si="2"/>
        <v>9.368039999999999</v>
      </c>
      <c r="D88" s="27">
        <f t="shared" si="3"/>
        <v>40.38804</v>
      </c>
    </row>
    <row r="89" spans="1:4" ht="16.5">
      <c r="A89" s="71" t="s">
        <v>531</v>
      </c>
      <c r="B89" s="27">
        <f>'[1]оплата '!F92</f>
        <v>18.095</v>
      </c>
      <c r="C89" s="27">
        <f t="shared" si="2"/>
        <v>5.464689999999999</v>
      </c>
      <c r="D89" s="27">
        <f t="shared" si="3"/>
        <v>23.559689999999996</v>
      </c>
    </row>
    <row r="90" spans="1:4" ht="66">
      <c r="A90" s="71" t="s">
        <v>532</v>
      </c>
      <c r="B90" s="27">
        <f>'[1]оплата '!F93</f>
        <v>18.095</v>
      </c>
      <c r="C90" s="27">
        <f>B90*30.2%</f>
        <v>5.464689999999999</v>
      </c>
      <c r="D90" s="27">
        <f>B90+C90</f>
        <v>23.559689999999996</v>
      </c>
    </row>
    <row r="91" spans="1:4" ht="66">
      <c r="A91" s="71" t="s">
        <v>533</v>
      </c>
      <c r="B91" s="27">
        <f>'[1]оплата '!F94</f>
        <v>18.095</v>
      </c>
      <c r="C91" s="27">
        <f t="shared" si="2"/>
        <v>5.464689999999999</v>
      </c>
      <c r="D91" s="27">
        <f t="shared" si="3"/>
        <v>23.559689999999996</v>
      </c>
    </row>
    <row r="92" spans="1:4" ht="16.5">
      <c r="A92" s="71" t="s">
        <v>534</v>
      </c>
      <c r="B92" s="27">
        <f>'[1]оплата '!F95</f>
        <v>31.02</v>
      </c>
      <c r="C92" s="27">
        <f t="shared" si="2"/>
        <v>9.368039999999999</v>
      </c>
      <c r="D92" s="27">
        <f t="shared" si="3"/>
        <v>40.38804</v>
      </c>
    </row>
    <row r="93" spans="1:4" ht="16.5">
      <c r="A93" s="73" t="s">
        <v>535</v>
      </c>
      <c r="B93" s="27"/>
      <c r="C93" s="27">
        <f t="shared" si="2"/>
        <v>0</v>
      </c>
      <c r="D93" s="27">
        <f t="shared" si="3"/>
        <v>0</v>
      </c>
    </row>
    <row r="94" spans="1:4" ht="16.5">
      <c r="A94" s="71" t="s">
        <v>489</v>
      </c>
      <c r="B94" s="27">
        <f>'[1]оплата '!F97</f>
        <v>4.136</v>
      </c>
      <c r="C94" s="27">
        <f t="shared" si="2"/>
        <v>1.249072</v>
      </c>
      <c r="D94" s="27">
        <f t="shared" si="3"/>
        <v>5.385072</v>
      </c>
    </row>
    <row r="95" spans="1:4" ht="15">
      <c r="A95" s="3" t="s">
        <v>536</v>
      </c>
      <c r="B95" s="27">
        <f>'[1]оплата '!F98</f>
        <v>4.136</v>
      </c>
      <c r="C95" s="27">
        <f t="shared" si="2"/>
        <v>1.249072</v>
      </c>
      <c r="D95" s="27">
        <f t="shared" si="3"/>
        <v>5.385072</v>
      </c>
    </row>
    <row r="96" spans="1:4" ht="15">
      <c r="A96" s="3" t="s">
        <v>537</v>
      </c>
      <c r="B96" s="27">
        <f>'[1]оплата '!F99</f>
        <v>10.34</v>
      </c>
      <c r="C96" s="27">
        <f t="shared" si="2"/>
        <v>3.12268</v>
      </c>
      <c r="D96" s="27">
        <f t="shared" si="3"/>
        <v>13.462679999999999</v>
      </c>
    </row>
    <row r="97" spans="1:4" ht="15">
      <c r="A97" s="3" t="s">
        <v>469</v>
      </c>
      <c r="B97" s="27">
        <f>'[1]оплата '!F100</f>
        <v>18.095</v>
      </c>
      <c r="C97" s="27">
        <f t="shared" si="2"/>
        <v>5.464689999999999</v>
      </c>
      <c r="D97" s="27">
        <f t="shared" si="3"/>
        <v>23.559689999999996</v>
      </c>
    </row>
    <row r="98" spans="1:4" ht="15">
      <c r="A98" s="3" t="s">
        <v>538</v>
      </c>
      <c r="B98" s="27">
        <f>'[1]оплата '!F101</f>
        <v>18.095</v>
      </c>
      <c r="C98" s="27">
        <f t="shared" si="2"/>
        <v>5.464689999999999</v>
      </c>
      <c r="D98" s="27">
        <f t="shared" si="3"/>
        <v>23.559689999999996</v>
      </c>
    </row>
    <row r="99" spans="1:4" ht="15">
      <c r="A99" s="3" t="s">
        <v>539</v>
      </c>
      <c r="B99" s="27">
        <f>'[1]оплата '!F102</f>
        <v>5.17</v>
      </c>
      <c r="C99" s="27">
        <f t="shared" si="2"/>
        <v>1.56134</v>
      </c>
      <c r="D99" s="27">
        <f t="shared" si="3"/>
        <v>6.731339999999999</v>
      </c>
    </row>
    <row r="100" spans="1:4" ht="15">
      <c r="A100" s="3" t="s">
        <v>473</v>
      </c>
      <c r="B100" s="27">
        <f>'[1]оплата '!F103</f>
        <v>15.51</v>
      </c>
      <c r="C100" s="27">
        <f t="shared" si="2"/>
        <v>4.684019999999999</v>
      </c>
      <c r="D100" s="27">
        <f t="shared" si="3"/>
        <v>20.19402</v>
      </c>
    </row>
    <row r="101" spans="1:4" ht="16.5">
      <c r="A101" s="71" t="s">
        <v>540</v>
      </c>
      <c r="B101" s="27">
        <f>'[1]оплата '!F104</f>
        <v>18.095</v>
      </c>
      <c r="C101" s="27">
        <f t="shared" si="2"/>
        <v>5.464689999999999</v>
      </c>
      <c r="D101" s="27">
        <f t="shared" si="3"/>
        <v>23.559689999999996</v>
      </c>
    </row>
    <row r="102" spans="1:4" ht="16.5">
      <c r="A102" s="71" t="s">
        <v>541</v>
      </c>
      <c r="B102" s="27">
        <f>'[1]оплата '!F105</f>
        <v>18.095</v>
      </c>
      <c r="C102" s="27">
        <f t="shared" si="2"/>
        <v>5.464689999999999</v>
      </c>
      <c r="D102" s="27">
        <f t="shared" si="3"/>
        <v>23.559689999999996</v>
      </c>
    </row>
    <row r="103" spans="1:4" ht="16.5">
      <c r="A103" s="71" t="s">
        <v>542</v>
      </c>
      <c r="B103" s="27">
        <f>'[1]оплата '!F106</f>
        <v>18.095</v>
      </c>
      <c r="C103" s="27">
        <f t="shared" si="2"/>
        <v>5.464689999999999</v>
      </c>
      <c r="D103" s="27">
        <f t="shared" si="3"/>
        <v>23.559689999999996</v>
      </c>
    </row>
    <row r="104" spans="1:4" ht="16.5">
      <c r="A104" s="71" t="s">
        <v>494</v>
      </c>
      <c r="B104" s="27">
        <f>'[1]оплата '!F107</f>
        <v>24.299</v>
      </c>
      <c r="C104" s="27">
        <f>B104*30.2%</f>
        <v>7.338298</v>
      </c>
      <c r="D104" s="27">
        <f t="shared" si="3"/>
        <v>31.637298</v>
      </c>
    </row>
    <row r="105" spans="1:4" ht="16.5">
      <c r="A105" s="71" t="s">
        <v>495</v>
      </c>
      <c r="B105" s="27">
        <f>'[1]оплата '!F108</f>
        <v>9.306000000000001</v>
      </c>
      <c r="C105" s="27">
        <f t="shared" si="2"/>
        <v>2.8104120000000004</v>
      </c>
      <c r="D105" s="27">
        <f t="shared" si="3"/>
        <v>12.116412</v>
      </c>
    </row>
    <row r="106" spans="1:4" ht="49.5">
      <c r="A106" s="71" t="s">
        <v>543</v>
      </c>
      <c r="B106" s="27">
        <f>'[1]оплата '!F109</f>
        <v>9.306000000000001</v>
      </c>
      <c r="C106" s="27">
        <f>B106*30.2%</f>
        <v>2.8104120000000004</v>
      </c>
      <c r="D106" s="27">
        <f t="shared" si="3"/>
        <v>12.116412</v>
      </c>
    </row>
    <row r="107" spans="1:4" ht="33">
      <c r="A107" s="71" t="s">
        <v>544</v>
      </c>
      <c r="B107" s="27">
        <f>'[1]оплата '!F110</f>
        <v>9.306000000000001</v>
      </c>
      <c r="C107" s="27">
        <f>B107*30.2%</f>
        <v>2.8104120000000004</v>
      </c>
      <c r="D107" s="27">
        <f>B107+C107</f>
        <v>12.116412</v>
      </c>
    </row>
    <row r="108" spans="1:4" ht="15">
      <c r="A108" s="193" t="s">
        <v>545</v>
      </c>
      <c r="B108" s="194"/>
      <c r="C108" s="194"/>
      <c r="D108" s="195"/>
    </row>
    <row r="109" spans="1:4" ht="15">
      <c r="A109" s="70" t="s">
        <v>546</v>
      </c>
      <c r="B109" s="69"/>
      <c r="C109" s="27"/>
      <c r="D109" s="27"/>
    </row>
    <row r="110" spans="1:4" ht="33">
      <c r="A110" s="71" t="s">
        <v>547</v>
      </c>
      <c r="B110" s="27">
        <f>'[1]оплата '!F113</f>
        <v>46.53</v>
      </c>
      <c r="C110" s="27">
        <f t="shared" si="2"/>
        <v>14.052059999999999</v>
      </c>
      <c r="D110" s="27">
        <f t="shared" si="3"/>
        <v>60.58206</v>
      </c>
    </row>
    <row r="111" spans="1:4" ht="16.5">
      <c r="A111" s="71" t="s">
        <v>548</v>
      </c>
      <c r="B111" s="27">
        <f>'[1]оплата '!F114</f>
        <v>26.884</v>
      </c>
      <c r="C111" s="27">
        <f t="shared" si="2"/>
        <v>8.118968</v>
      </c>
      <c r="D111" s="27">
        <f t="shared" si="3"/>
        <v>35.002968</v>
      </c>
    </row>
    <row r="112" spans="1:4" ht="16.5">
      <c r="A112" s="71" t="s">
        <v>549</v>
      </c>
      <c r="B112" s="27">
        <f>'[1]оплата '!F115</f>
        <v>26.884</v>
      </c>
      <c r="C112" s="27">
        <f t="shared" si="2"/>
        <v>8.118968</v>
      </c>
      <c r="D112" s="27">
        <f t="shared" si="3"/>
        <v>35.002968</v>
      </c>
    </row>
    <row r="113" spans="1:4" ht="16.5">
      <c r="A113" s="71" t="s">
        <v>550</v>
      </c>
      <c r="B113" s="27">
        <f>'[1]оплата '!F116</f>
        <v>26.884</v>
      </c>
      <c r="C113" s="27">
        <f t="shared" si="2"/>
        <v>8.118968</v>
      </c>
      <c r="D113" s="27">
        <f t="shared" si="3"/>
        <v>35.002968</v>
      </c>
    </row>
    <row r="114" spans="1:4" ht="16.5">
      <c r="A114" s="71" t="s">
        <v>551</v>
      </c>
      <c r="B114" s="27">
        <f>'[1]оплата '!F117</f>
        <v>124.08</v>
      </c>
      <c r="C114" s="27">
        <f t="shared" si="2"/>
        <v>37.472159999999995</v>
      </c>
      <c r="D114" s="27">
        <f t="shared" si="3"/>
        <v>161.55216</v>
      </c>
    </row>
    <row r="115" spans="1:4" ht="16.5">
      <c r="A115" s="71" t="s">
        <v>552</v>
      </c>
      <c r="B115" s="27">
        <f>'[1]оплата '!F118</f>
        <v>31.02</v>
      </c>
      <c r="C115" s="27">
        <f t="shared" si="2"/>
        <v>9.368039999999999</v>
      </c>
      <c r="D115" s="27">
        <f t="shared" si="3"/>
        <v>40.38804</v>
      </c>
    </row>
    <row r="116" spans="1:4" ht="16.5">
      <c r="A116" s="71" t="s">
        <v>553</v>
      </c>
      <c r="B116" s="27">
        <f>'[1]оплата '!F119</f>
        <v>62.04</v>
      </c>
      <c r="C116" s="27">
        <f t="shared" si="2"/>
        <v>18.736079999999998</v>
      </c>
      <c r="D116" s="27">
        <f t="shared" si="3"/>
        <v>80.77608</v>
      </c>
    </row>
    <row r="117" spans="1:4" ht="33">
      <c r="A117" s="71" t="s">
        <v>517</v>
      </c>
      <c r="B117" s="27">
        <f>'[1]оплата '!F120</f>
        <v>20.68</v>
      </c>
      <c r="C117" s="27">
        <f t="shared" si="2"/>
        <v>6.24536</v>
      </c>
      <c r="D117" s="27">
        <f t="shared" si="3"/>
        <v>26.925359999999998</v>
      </c>
    </row>
    <row r="118" spans="1:4" ht="16.5">
      <c r="A118" s="71" t="s">
        <v>554</v>
      </c>
      <c r="B118" s="27">
        <f>'[1]оплата '!F121</f>
        <v>124.08</v>
      </c>
      <c r="C118" s="27">
        <f t="shared" si="2"/>
        <v>37.472159999999995</v>
      </c>
      <c r="D118" s="27">
        <f t="shared" si="3"/>
        <v>161.55216</v>
      </c>
    </row>
    <row r="119" spans="1:4" ht="33">
      <c r="A119" s="71" t="s">
        <v>555</v>
      </c>
      <c r="B119" s="27">
        <f>'[1]оплата '!F122</f>
        <v>103.4</v>
      </c>
      <c r="C119" s="27">
        <f t="shared" si="2"/>
        <v>31.2268</v>
      </c>
      <c r="D119" s="27">
        <f t="shared" si="3"/>
        <v>134.6268</v>
      </c>
    </row>
    <row r="120" spans="1:4" ht="49.5">
      <c r="A120" s="73" t="s">
        <v>556</v>
      </c>
      <c r="B120" s="27"/>
      <c r="C120" s="27"/>
      <c r="D120" s="27"/>
    </row>
    <row r="121" spans="1:4" ht="16.5">
      <c r="A121" s="71" t="s">
        <v>557</v>
      </c>
      <c r="B121" s="27">
        <f>'[1]оплата '!F124</f>
        <v>103.4</v>
      </c>
      <c r="C121" s="27">
        <f t="shared" si="2"/>
        <v>31.2268</v>
      </c>
      <c r="D121" s="27">
        <f t="shared" si="3"/>
        <v>134.6268</v>
      </c>
    </row>
    <row r="122" spans="1:4" ht="16.5">
      <c r="A122" s="71" t="s">
        <v>558</v>
      </c>
      <c r="B122" s="27">
        <f>'[1]оплата '!F125</f>
        <v>57.904</v>
      </c>
      <c r="C122" s="27">
        <f t="shared" si="2"/>
        <v>17.487008</v>
      </c>
      <c r="D122" s="27">
        <f t="shared" si="3"/>
        <v>75.391008</v>
      </c>
    </row>
    <row r="123" spans="1:4" ht="16.5">
      <c r="A123" s="71" t="s">
        <v>559</v>
      </c>
      <c r="B123" s="27">
        <f>'[1]оплата '!F126</f>
        <v>23.265</v>
      </c>
      <c r="C123" s="27">
        <f t="shared" si="2"/>
        <v>7.0260299999999996</v>
      </c>
      <c r="D123" s="27">
        <f t="shared" si="3"/>
        <v>30.29103</v>
      </c>
    </row>
    <row r="124" spans="1:4" ht="16.5">
      <c r="A124" s="71" t="s">
        <v>560</v>
      </c>
      <c r="B124" s="27">
        <f>'[1]оплата '!F127</f>
        <v>23.265</v>
      </c>
      <c r="C124" s="27">
        <f t="shared" si="2"/>
        <v>7.0260299999999996</v>
      </c>
      <c r="D124" s="27">
        <f t="shared" si="3"/>
        <v>30.29103</v>
      </c>
    </row>
    <row r="125" spans="1:4" ht="16.5">
      <c r="A125" s="71" t="s">
        <v>561</v>
      </c>
      <c r="B125" s="27">
        <f>'[1]оплата '!F128</f>
        <v>31.02</v>
      </c>
      <c r="C125" s="27">
        <f t="shared" si="2"/>
        <v>9.368039999999999</v>
      </c>
      <c r="D125" s="27">
        <f t="shared" si="3"/>
        <v>40.38804</v>
      </c>
    </row>
    <row r="126" spans="1:4" ht="16.5">
      <c r="A126" s="71" t="s">
        <v>474</v>
      </c>
      <c r="B126" s="27">
        <f>'[1]оплата '!F129</f>
        <v>31.02</v>
      </c>
      <c r="C126" s="27">
        <f>B126*30.2%</f>
        <v>9.368039999999999</v>
      </c>
      <c r="D126" s="27">
        <f>B126+C126</f>
        <v>40.38804</v>
      </c>
    </row>
    <row r="127" spans="1:4" ht="16.5">
      <c r="A127" s="71" t="s">
        <v>562</v>
      </c>
      <c r="B127" s="27">
        <f>'[1]оплата '!F130</f>
        <v>31.02</v>
      </c>
      <c r="C127" s="27">
        <f>B127*30.2%</f>
        <v>9.368039999999999</v>
      </c>
      <c r="D127" s="27">
        <f>B127+C127</f>
        <v>40.38804</v>
      </c>
    </row>
    <row r="128" spans="1:4" ht="16.5">
      <c r="A128" s="71" t="s">
        <v>563</v>
      </c>
      <c r="B128" s="27">
        <f>'[1]оплата '!F131</f>
        <v>31.02</v>
      </c>
      <c r="C128" s="77">
        <f>B128*30.2%</f>
        <v>9.368039999999999</v>
      </c>
      <c r="D128" s="27">
        <f>B128+C128</f>
        <v>40.38804</v>
      </c>
    </row>
    <row r="129" spans="1:4" ht="82.5">
      <c r="A129" s="71" t="s">
        <v>564</v>
      </c>
      <c r="B129" s="27">
        <f>'[1]оплата '!F132</f>
        <v>113.74000000000001</v>
      </c>
      <c r="C129" s="27">
        <f>B129*30.2%</f>
        <v>34.34948</v>
      </c>
      <c r="D129" s="27">
        <f>B129+C129</f>
        <v>148.08948</v>
      </c>
    </row>
    <row r="130" spans="1:4" ht="49.5">
      <c r="A130" s="71" t="s">
        <v>565</v>
      </c>
      <c r="B130" s="27">
        <f>'[1]оплата '!F133</f>
        <v>10.34</v>
      </c>
      <c r="C130" s="27">
        <f aca="true" t="shared" si="4" ref="C130:C164">B130*30.2%</f>
        <v>3.12268</v>
      </c>
      <c r="D130" s="27">
        <f aca="true" t="shared" si="5" ref="D130:D163">B130+C130</f>
        <v>13.462679999999999</v>
      </c>
    </row>
    <row r="131" spans="1:4" ht="16.5">
      <c r="A131" s="71" t="s">
        <v>566</v>
      </c>
      <c r="B131" s="27">
        <f>'[1]оплата '!F134</f>
        <v>7.755</v>
      </c>
      <c r="C131" s="27">
        <f t="shared" si="4"/>
        <v>2.3420099999999997</v>
      </c>
      <c r="D131" s="27">
        <f t="shared" si="5"/>
        <v>10.09701</v>
      </c>
    </row>
    <row r="132" spans="1:4" ht="16.5">
      <c r="A132" s="71" t="s">
        <v>567</v>
      </c>
      <c r="B132" s="27">
        <f>'[1]оплата '!F135</f>
        <v>7.755</v>
      </c>
      <c r="C132" s="27">
        <f t="shared" si="4"/>
        <v>2.3420099999999997</v>
      </c>
      <c r="D132" s="27">
        <f t="shared" si="5"/>
        <v>10.09701</v>
      </c>
    </row>
    <row r="133" spans="1:4" ht="33">
      <c r="A133" s="71" t="s">
        <v>568</v>
      </c>
      <c r="B133" s="27">
        <f>'[1]оплата '!F136</f>
        <v>7.755</v>
      </c>
      <c r="C133" s="27">
        <f t="shared" si="4"/>
        <v>2.3420099999999997</v>
      </c>
      <c r="D133" s="27">
        <f t="shared" si="5"/>
        <v>10.09701</v>
      </c>
    </row>
    <row r="134" spans="1:4" ht="16.5">
      <c r="A134" s="71" t="s">
        <v>569</v>
      </c>
      <c r="B134" s="27">
        <f>'[1]оплата '!F137</f>
        <v>7.755</v>
      </c>
      <c r="C134" s="27">
        <f t="shared" si="4"/>
        <v>2.3420099999999997</v>
      </c>
      <c r="D134" s="27">
        <f t="shared" si="5"/>
        <v>10.09701</v>
      </c>
    </row>
    <row r="135" spans="1:4" ht="16.5">
      <c r="A135" s="71" t="s">
        <v>570</v>
      </c>
      <c r="B135" s="27">
        <f>'[1]оплата '!F138</f>
        <v>7.755</v>
      </c>
      <c r="C135" s="27">
        <f t="shared" si="4"/>
        <v>2.3420099999999997</v>
      </c>
      <c r="D135" s="27">
        <f t="shared" si="5"/>
        <v>10.09701</v>
      </c>
    </row>
    <row r="136" spans="1:4" ht="66">
      <c r="A136" s="71" t="s">
        <v>571</v>
      </c>
      <c r="B136" s="27">
        <f>'[1]оплата '!F139</f>
        <v>7.755</v>
      </c>
      <c r="C136" s="27">
        <f t="shared" si="4"/>
        <v>2.3420099999999997</v>
      </c>
      <c r="D136" s="27">
        <f t="shared" si="5"/>
        <v>10.09701</v>
      </c>
    </row>
    <row r="137" spans="1:4" ht="33">
      <c r="A137" s="71" t="s">
        <v>572</v>
      </c>
      <c r="B137" s="27">
        <f>'[1]оплата '!F140</f>
        <v>31.02</v>
      </c>
      <c r="C137" s="27">
        <f t="shared" si="4"/>
        <v>9.368039999999999</v>
      </c>
      <c r="D137" s="27">
        <f t="shared" si="5"/>
        <v>40.38804</v>
      </c>
    </row>
    <row r="138" spans="1:4" ht="49.5">
      <c r="A138" s="71" t="s">
        <v>573</v>
      </c>
      <c r="B138" s="27">
        <f>'[1]оплата '!F141</f>
        <v>62.04</v>
      </c>
      <c r="C138" s="27">
        <f t="shared" si="4"/>
        <v>18.736079999999998</v>
      </c>
      <c r="D138" s="27">
        <f t="shared" si="5"/>
        <v>80.77608</v>
      </c>
    </row>
    <row r="139" spans="1:4" ht="15">
      <c r="A139" s="193" t="s">
        <v>574</v>
      </c>
      <c r="B139" s="196"/>
      <c r="C139" s="196"/>
      <c r="D139" s="153"/>
    </row>
    <row r="140" spans="1:4" ht="15">
      <c r="A140" s="70" t="s">
        <v>546</v>
      </c>
      <c r="B140" s="68"/>
      <c r="C140" s="27">
        <f t="shared" si="4"/>
        <v>0</v>
      </c>
      <c r="D140" s="27">
        <f t="shared" si="5"/>
        <v>0</v>
      </c>
    </row>
    <row r="141" spans="1:4" ht="33">
      <c r="A141" s="74" t="s">
        <v>575</v>
      </c>
      <c r="B141" s="27">
        <f>'[1]оплата '!F144</f>
        <v>78.84</v>
      </c>
      <c r="C141" s="27">
        <f t="shared" si="4"/>
        <v>23.80968</v>
      </c>
      <c r="D141" s="27">
        <f t="shared" si="5"/>
        <v>102.64968</v>
      </c>
    </row>
    <row r="142" spans="1:4" ht="16.5">
      <c r="A142" s="74" t="s">
        <v>640</v>
      </c>
      <c r="B142" s="27">
        <f>'[1]оплата '!F145</f>
        <v>78.84</v>
      </c>
      <c r="C142" s="27">
        <f t="shared" si="4"/>
        <v>23.80968</v>
      </c>
      <c r="D142" s="27">
        <f t="shared" si="5"/>
        <v>102.64968</v>
      </c>
    </row>
    <row r="143" spans="1:4" ht="33">
      <c r="A143" s="74" t="s">
        <v>641</v>
      </c>
      <c r="B143" s="27">
        <f>'[1]оплата '!F146</f>
        <v>78.84</v>
      </c>
      <c r="C143" s="27">
        <f t="shared" si="4"/>
        <v>23.80968</v>
      </c>
      <c r="D143" s="27">
        <f t="shared" si="5"/>
        <v>102.64968</v>
      </c>
    </row>
    <row r="144" spans="1:4" ht="66">
      <c r="A144" s="74" t="s">
        <v>642</v>
      </c>
      <c r="B144" s="27">
        <f>'[1]оплата '!F147</f>
        <v>78.84</v>
      </c>
      <c r="C144" s="27">
        <f t="shared" si="4"/>
        <v>23.80968</v>
      </c>
      <c r="D144" s="27">
        <f t="shared" si="5"/>
        <v>102.64968</v>
      </c>
    </row>
    <row r="145" spans="1:4" ht="66">
      <c r="A145" s="74" t="s">
        <v>643</v>
      </c>
      <c r="B145" s="27">
        <f>'[1]оплата '!F148</f>
        <v>13.14</v>
      </c>
      <c r="C145" s="27">
        <f t="shared" si="4"/>
        <v>3.96828</v>
      </c>
      <c r="D145" s="126">
        <f t="shared" si="5"/>
        <v>17.10828</v>
      </c>
    </row>
    <row r="146" spans="1:4" ht="16.5">
      <c r="A146" s="74" t="s">
        <v>644</v>
      </c>
      <c r="B146" s="27">
        <f>'[1]оплата '!F149</f>
        <v>78.84</v>
      </c>
      <c r="C146" s="27">
        <f t="shared" si="4"/>
        <v>23.80968</v>
      </c>
      <c r="D146" s="27">
        <f t="shared" si="5"/>
        <v>102.64968</v>
      </c>
    </row>
    <row r="147" spans="1:4" ht="49.5">
      <c r="A147" s="74" t="s">
        <v>645</v>
      </c>
      <c r="B147" s="27">
        <f>'[1]оплата '!F150</f>
        <v>33.58</v>
      </c>
      <c r="C147" s="27">
        <f t="shared" si="4"/>
        <v>10.14116</v>
      </c>
      <c r="D147" s="126">
        <f t="shared" si="5"/>
        <v>43.72116</v>
      </c>
    </row>
    <row r="148" spans="1:4" ht="16.5">
      <c r="A148" s="78" t="s">
        <v>646</v>
      </c>
      <c r="B148" s="27">
        <f>'[1]оплата '!F151</f>
        <v>58.4</v>
      </c>
      <c r="C148" s="27">
        <f t="shared" si="4"/>
        <v>17.636799999999997</v>
      </c>
      <c r="D148" s="27">
        <f t="shared" si="5"/>
        <v>76.0368</v>
      </c>
    </row>
    <row r="149" spans="1:4" ht="33">
      <c r="A149" s="78" t="s">
        <v>647</v>
      </c>
      <c r="B149" s="27">
        <f>'[1]оплата '!F152</f>
        <v>58.4</v>
      </c>
      <c r="C149" s="27">
        <f t="shared" si="4"/>
        <v>17.636799999999997</v>
      </c>
      <c r="D149" s="27">
        <f t="shared" si="5"/>
        <v>76.0368</v>
      </c>
    </row>
    <row r="150" spans="1:4" ht="49.5">
      <c r="A150" s="74" t="s">
        <v>648</v>
      </c>
      <c r="B150" s="27">
        <f>'[1]оплата '!F153</f>
        <v>44.53</v>
      </c>
      <c r="C150" s="27">
        <f t="shared" si="4"/>
        <v>13.44806</v>
      </c>
      <c r="D150" s="126">
        <f t="shared" si="5"/>
        <v>57.97806</v>
      </c>
    </row>
    <row r="151" spans="1:4" ht="49.5">
      <c r="A151" s="74" t="s">
        <v>649</v>
      </c>
      <c r="B151" s="27">
        <f>'[1]оплата '!F154</f>
        <v>18.98</v>
      </c>
      <c r="C151" s="27">
        <f t="shared" si="4"/>
        <v>5.73196</v>
      </c>
      <c r="D151" s="27">
        <f t="shared" si="5"/>
        <v>24.71196</v>
      </c>
    </row>
    <row r="152" spans="1:4" ht="33">
      <c r="A152" s="74" t="s">
        <v>650</v>
      </c>
      <c r="B152" s="27">
        <f>'[1]оплата '!F155</f>
        <v>25.55</v>
      </c>
      <c r="C152" s="27">
        <f t="shared" si="4"/>
        <v>7.7161</v>
      </c>
      <c r="D152" s="27">
        <f t="shared" si="5"/>
        <v>33.2661</v>
      </c>
    </row>
    <row r="153" spans="1:4" ht="16.5">
      <c r="A153" s="78" t="s">
        <v>651</v>
      </c>
      <c r="B153" s="27">
        <f>'[1]оплата '!F156</f>
        <v>58.4</v>
      </c>
      <c r="C153" s="27">
        <f>B153*30.2%</f>
        <v>17.636799999999997</v>
      </c>
      <c r="D153" s="27">
        <f t="shared" si="5"/>
        <v>76.0368</v>
      </c>
    </row>
    <row r="154" spans="1:4" ht="16.5">
      <c r="A154" s="74" t="s">
        <v>652</v>
      </c>
      <c r="B154" s="27">
        <f>'[1]оплата '!F157</f>
        <v>25.55</v>
      </c>
      <c r="C154" s="27">
        <f t="shared" si="4"/>
        <v>7.7161</v>
      </c>
      <c r="D154" s="27">
        <f t="shared" si="5"/>
        <v>33.2661</v>
      </c>
    </row>
    <row r="155" spans="1:4" ht="49.5">
      <c r="A155" s="74" t="s">
        <v>653</v>
      </c>
      <c r="B155" s="27">
        <f>'[1]оплата '!F158</f>
        <v>91.25</v>
      </c>
      <c r="C155" s="27">
        <f t="shared" si="4"/>
        <v>27.557499999999997</v>
      </c>
      <c r="D155" s="27">
        <f t="shared" si="5"/>
        <v>118.8075</v>
      </c>
    </row>
    <row r="156" spans="1:4" ht="49.5">
      <c r="A156" s="74" t="s">
        <v>654</v>
      </c>
      <c r="B156" s="27">
        <f>'[1]оплата '!F159</f>
        <v>91.25</v>
      </c>
      <c r="C156" s="27">
        <f t="shared" si="4"/>
        <v>27.557499999999997</v>
      </c>
      <c r="D156" s="27">
        <f t="shared" si="5"/>
        <v>118.8075</v>
      </c>
    </row>
    <row r="157" spans="1:4" ht="49.5">
      <c r="A157" s="74" t="s">
        <v>655</v>
      </c>
      <c r="B157" s="27">
        <f>'[1]оплата '!F160</f>
        <v>69.35</v>
      </c>
      <c r="C157" s="27">
        <f t="shared" si="4"/>
        <v>20.943699999999996</v>
      </c>
      <c r="D157" s="27">
        <f t="shared" si="5"/>
        <v>90.29369999999999</v>
      </c>
    </row>
    <row r="158" spans="1:4" ht="66">
      <c r="A158" s="74" t="s">
        <v>656</v>
      </c>
      <c r="B158" s="27">
        <f>'[1]оплата '!F161</f>
        <v>87.6</v>
      </c>
      <c r="C158" s="27">
        <f t="shared" si="4"/>
        <v>26.455199999999998</v>
      </c>
      <c r="D158" s="27">
        <f t="shared" si="5"/>
        <v>114.05519999999999</v>
      </c>
    </row>
    <row r="159" spans="1:4" ht="33">
      <c r="A159" s="74" t="s">
        <v>657</v>
      </c>
      <c r="B159" s="27">
        <f>'[1]оплата '!F162</f>
        <v>40.879999999999995</v>
      </c>
      <c r="C159" s="27">
        <f>B159*30.2%</f>
        <v>12.345759999999999</v>
      </c>
      <c r="D159" s="27">
        <f t="shared" si="5"/>
        <v>53.225759999999994</v>
      </c>
    </row>
    <row r="160" spans="1:4" ht="46.5">
      <c r="A160" s="22" t="s">
        <v>658</v>
      </c>
      <c r="B160" s="27">
        <f>'[1]оплата '!F163</f>
        <v>29.2</v>
      </c>
      <c r="C160" s="27">
        <f t="shared" si="4"/>
        <v>8.818399999999999</v>
      </c>
      <c r="D160" s="27">
        <f t="shared" si="5"/>
        <v>38.0184</v>
      </c>
    </row>
    <row r="161" spans="1:4" ht="46.5">
      <c r="A161" s="22" t="s">
        <v>659</v>
      </c>
      <c r="B161" s="27">
        <f>'[1]оплата '!F164</f>
        <v>40.879999999999995</v>
      </c>
      <c r="C161" s="27">
        <f t="shared" si="4"/>
        <v>12.345759999999999</v>
      </c>
      <c r="D161" s="27">
        <f t="shared" si="5"/>
        <v>53.225759999999994</v>
      </c>
    </row>
    <row r="162" spans="1:4" ht="46.5">
      <c r="A162" s="22" t="s">
        <v>660</v>
      </c>
      <c r="B162" s="27">
        <f>'[2]оплата '!F165</f>
        <v>21.9</v>
      </c>
      <c r="C162" s="27">
        <f>B162*30.2%</f>
        <v>6.6137999999999995</v>
      </c>
      <c r="D162" s="27">
        <f>B162+C162</f>
        <v>28.513799999999996</v>
      </c>
    </row>
    <row r="163" spans="1:4" ht="30.75">
      <c r="A163" s="22" t="s">
        <v>661</v>
      </c>
      <c r="B163" s="27">
        <f>'[1]оплата '!F166</f>
        <v>87.6</v>
      </c>
      <c r="C163" s="27">
        <f t="shared" si="4"/>
        <v>26.455199999999998</v>
      </c>
      <c r="D163" s="27">
        <f t="shared" si="5"/>
        <v>114.05519999999999</v>
      </c>
    </row>
    <row r="164" spans="1:4" ht="30.75">
      <c r="A164" s="22" t="s">
        <v>648</v>
      </c>
      <c r="B164" s="27">
        <f>'[1]оплата '!F167</f>
        <v>43.8</v>
      </c>
      <c r="C164" s="27">
        <f t="shared" si="4"/>
        <v>13.227599999999999</v>
      </c>
      <c r="D164" s="127">
        <f>B164+C164</f>
        <v>57.02759999999999</v>
      </c>
    </row>
    <row r="165" spans="1:4" ht="30.75">
      <c r="A165" s="22" t="s">
        <v>662</v>
      </c>
      <c r="B165" s="27">
        <f>'[1]оплата '!F168</f>
        <v>43.8</v>
      </c>
      <c r="C165" s="21">
        <f>B165*30.2%</f>
        <v>13.227599999999999</v>
      </c>
      <c r="D165" s="21">
        <f aca="true" t="shared" si="6" ref="D165:D173">B165+C165</f>
        <v>57.02759999999999</v>
      </c>
    </row>
    <row r="166" spans="1:4" ht="66">
      <c r="A166" s="74" t="s">
        <v>663</v>
      </c>
      <c r="B166" s="27">
        <f>'[1]оплата '!F169</f>
        <v>40.879999999999995</v>
      </c>
      <c r="C166" s="21">
        <f aca="true" t="shared" si="7" ref="C166:C173">B166*30.2%</f>
        <v>12.345759999999999</v>
      </c>
      <c r="D166" s="21">
        <f t="shared" si="6"/>
        <v>53.225759999999994</v>
      </c>
    </row>
    <row r="167" spans="1:4" ht="33">
      <c r="A167" s="74" t="s">
        <v>664</v>
      </c>
      <c r="B167" s="27">
        <f>'[1]оплата '!F170</f>
        <v>36.5</v>
      </c>
      <c r="C167" s="21">
        <f t="shared" si="7"/>
        <v>11.023</v>
      </c>
      <c r="D167" s="21">
        <f t="shared" si="6"/>
        <v>47.522999999999996</v>
      </c>
    </row>
    <row r="168" spans="1:4" ht="16.5">
      <c r="A168" s="74" t="s">
        <v>665</v>
      </c>
      <c r="B168" s="27">
        <f>'[1]оплата '!F171</f>
        <v>40.879999999999995</v>
      </c>
      <c r="C168" s="21">
        <f t="shared" si="7"/>
        <v>12.345759999999999</v>
      </c>
      <c r="D168" s="21">
        <f t="shared" si="6"/>
        <v>53.225759999999994</v>
      </c>
    </row>
    <row r="169" spans="1:4" ht="33">
      <c r="A169" s="74" t="s">
        <v>666</v>
      </c>
      <c r="B169" s="27">
        <f>'[1]оплата '!F172</f>
        <v>76.64999999999999</v>
      </c>
      <c r="C169" s="21">
        <f t="shared" si="7"/>
        <v>23.148299999999995</v>
      </c>
      <c r="D169" s="21">
        <f t="shared" si="6"/>
        <v>99.79829999999998</v>
      </c>
    </row>
    <row r="170" spans="1:4" ht="82.5">
      <c r="A170" s="74" t="s">
        <v>667</v>
      </c>
      <c r="B170" s="27">
        <f>'[1]оплата '!F173</f>
        <v>62.05</v>
      </c>
      <c r="C170" s="21">
        <f t="shared" si="7"/>
        <v>18.739099999999997</v>
      </c>
      <c r="D170" s="21">
        <f>B170+C170</f>
        <v>80.78909999999999</v>
      </c>
    </row>
    <row r="171" spans="1:4" ht="33">
      <c r="A171" s="74" t="s">
        <v>668</v>
      </c>
      <c r="B171" s="27">
        <f>'[1]оплата '!F174</f>
        <v>62.05</v>
      </c>
      <c r="C171" s="21">
        <f>B171*30.2%</f>
        <v>18.739099999999997</v>
      </c>
      <c r="D171" s="21">
        <f>B171+C171</f>
        <v>80.78909999999999</v>
      </c>
    </row>
    <row r="172" spans="1:4" ht="82.5">
      <c r="A172" s="74" t="s">
        <v>669</v>
      </c>
      <c r="B172" s="27">
        <f>'[1]оплата '!F175</f>
        <v>29.2</v>
      </c>
      <c r="C172" s="21">
        <f>B172*30.2%</f>
        <v>8.818399999999999</v>
      </c>
      <c r="D172" s="21">
        <f>B172+C172</f>
        <v>38.0184</v>
      </c>
    </row>
    <row r="173" spans="1:4" ht="49.5">
      <c r="A173" s="74" t="s">
        <v>670</v>
      </c>
      <c r="B173" s="21">
        <f>'[1]оплата '!F176</f>
        <v>87.6</v>
      </c>
      <c r="C173" s="21">
        <f t="shared" si="7"/>
        <v>26.455199999999998</v>
      </c>
      <c r="D173" s="21">
        <f t="shared" si="6"/>
        <v>114.05519999999999</v>
      </c>
    </row>
    <row r="174" spans="1:4" ht="33">
      <c r="A174" s="78" t="s">
        <v>672</v>
      </c>
      <c r="B174" s="21"/>
      <c r="C174" s="69"/>
      <c r="D174" s="69"/>
    </row>
    <row r="175" spans="1:4" ht="33">
      <c r="A175" s="74" t="s">
        <v>673</v>
      </c>
      <c r="B175" s="21">
        <f>'[1]оплата '!F178</f>
        <v>15.2</v>
      </c>
      <c r="C175" s="21">
        <f>B175*30.2%</f>
        <v>4.5904</v>
      </c>
      <c r="D175" s="21">
        <f>B175+C175</f>
        <v>19.790399999999998</v>
      </c>
    </row>
    <row r="176" spans="1:4" ht="33">
      <c r="A176" s="74" t="s">
        <v>674</v>
      </c>
      <c r="B176" s="21">
        <f>'[1]оплата '!F179</f>
        <v>31.92</v>
      </c>
      <c r="C176" s="21">
        <f aca="true" t="shared" si="8" ref="C176:C198">B176*30.2%</f>
        <v>9.63984</v>
      </c>
      <c r="D176" s="21">
        <f aca="true" t="shared" si="9" ref="D176:D198">B176+C176</f>
        <v>41.55984</v>
      </c>
    </row>
    <row r="177" spans="1:4" ht="33">
      <c r="A177" s="74" t="s">
        <v>675</v>
      </c>
      <c r="B177" s="21">
        <f>'[1]оплата '!F180</f>
        <v>31.92</v>
      </c>
      <c r="C177" s="21">
        <f t="shared" si="8"/>
        <v>9.63984</v>
      </c>
      <c r="D177" s="21">
        <f t="shared" si="9"/>
        <v>41.55984</v>
      </c>
    </row>
    <row r="178" spans="1:4" ht="33">
      <c r="A178" s="74" t="s">
        <v>676</v>
      </c>
      <c r="B178" s="21">
        <f>'[1]оплата '!F181</f>
        <v>26.6</v>
      </c>
      <c r="C178" s="21">
        <f t="shared" si="8"/>
        <v>8.0332</v>
      </c>
      <c r="D178" s="21">
        <f t="shared" si="9"/>
        <v>34.6332</v>
      </c>
    </row>
    <row r="179" spans="1:4" ht="16.5">
      <c r="A179" s="74" t="s">
        <v>677</v>
      </c>
      <c r="B179" s="21">
        <f>'[1]оплата '!F182</f>
        <v>15.2</v>
      </c>
      <c r="C179" s="21">
        <f t="shared" si="8"/>
        <v>4.5904</v>
      </c>
      <c r="D179" s="21">
        <f t="shared" si="9"/>
        <v>19.790399999999998</v>
      </c>
    </row>
    <row r="180" spans="1:4" ht="16.5">
      <c r="A180" s="71" t="s">
        <v>665</v>
      </c>
      <c r="B180" s="21">
        <f>'[1]оплата '!F183</f>
        <v>26.6</v>
      </c>
      <c r="C180" s="21">
        <f t="shared" si="8"/>
        <v>8.0332</v>
      </c>
      <c r="D180" s="21">
        <f t="shared" si="9"/>
        <v>34.6332</v>
      </c>
    </row>
    <row r="181" spans="1:4" ht="30">
      <c r="A181" s="75" t="s">
        <v>678</v>
      </c>
      <c r="B181" s="21"/>
      <c r="C181" s="21"/>
      <c r="D181" s="21"/>
    </row>
    <row r="182" spans="1:4" ht="16.5">
      <c r="A182" s="74" t="s">
        <v>679</v>
      </c>
      <c r="B182" s="21">
        <f>'[1]оплата '!F185</f>
        <v>30.4</v>
      </c>
      <c r="C182" s="21">
        <f t="shared" si="8"/>
        <v>9.1808</v>
      </c>
      <c r="D182" s="21">
        <f t="shared" si="9"/>
        <v>39.580799999999996</v>
      </c>
    </row>
    <row r="183" spans="1:4" ht="82.5">
      <c r="A183" s="71" t="s">
        <v>680</v>
      </c>
      <c r="B183" s="21">
        <f>'[1]оплата '!F186</f>
        <v>60.8</v>
      </c>
      <c r="C183" s="21">
        <f t="shared" si="8"/>
        <v>18.3616</v>
      </c>
      <c r="D183" s="21">
        <f t="shared" si="9"/>
        <v>79.16159999999999</v>
      </c>
    </row>
    <row r="184" spans="1:4" ht="15">
      <c r="A184" s="193" t="s">
        <v>683</v>
      </c>
      <c r="B184" s="167"/>
      <c r="C184" s="167"/>
      <c r="D184" s="189"/>
    </row>
    <row r="185" spans="1:4" ht="15">
      <c r="A185" s="72" t="s">
        <v>684</v>
      </c>
      <c r="B185" s="21"/>
      <c r="C185" s="21"/>
      <c r="D185" s="21"/>
    </row>
    <row r="186" spans="1:4" ht="16.5">
      <c r="A186" s="71" t="s">
        <v>677</v>
      </c>
      <c r="B186" s="21">
        <f>'[1]оплата '!F189</f>
        <v>3.339</v>
      </c>
      <c r="C186" s="21">
        <f t="shared" si="8"/>
        <v>1.008378</v>
      </c>
      <c r="D186" s="21">
        <f t="shared" si="9"/>
        <v>4.347378</v>
      </c>
    </row>
    <row r="187" spans="1:4" ht="16.5">
      <c r="A187" s="71" t="s">
        <v>685</v>
      </c>
      <c r="B187" s="21">
        <f>'[1]оплата '!F190</f>
        <v>5.724</v>
      </c>
      <c r="C187" s="21">
        <f t="shared" si="8"/>
        <v>1.728648</v>
      </c>
      <c r="D187" s="21">
        <f t="shared" si="9"/>
        <v>7.452648</v>
      </c>
    </row>
    <row r="188" spans="1:4" ht="16.5">
      <c r="A188" s="71" t="s">
        <v>686</v>
      </c>
      <c r="B188" s="21">
        <f>'[1]оплата '!F191</f>
        <v>5.724</v>
      </c>
      <c r="C188" s="21">
        <f t="shared" si="8"/>
        <v>1.728648</v>
      </c>
      <c r="D188" s="21">
        <f t="shared" si="9"/>
        <v>7.452648</v>
      </c>
    </row>
    <row r="189" spans="1:4" ht="16.5">
      <c r="A189" s="71" t="s">
        <v>687</v>
      </c>
      <c r="B189" s="21">
        <f>'[1]оплата '!F192</f>
        <v>5.724</v>
      </c>
      <c r="C189" s="21">
        <f t="shared" si="8"/>
        <v>1.728648</v>
      </c>
      <c r="D189" s="21">
        <f t="shared" si="9"/>
        <v>7.452648</v>
      </c>
    </row>
    <row r="190" spans="1:4" ht="16.5">
      <c r="A190" s="71" t="s">
        <v>688</v>
      </c>
      <c r="B190" s="21">
        <f>'[1]оплата '!F193</f>
        <v>3.339</v>
      </c>
      <c r="C190" s="21">
        <f t="shared" si="8"/>
        <v>1.008378</v>
      </c>
      <c r="D190" s="21">
        <f t="shared" si="9"/>
        <v>4.347378</v>
      </c>
    </row>
    <row r="191" spans="1:4" ht="15">
      <c r="A191" s="72" t="s">
        <v>689</v>
      </c>
      <c r="B191" s="21">
        <f>'[1]оплата '!F194</f>
        <v>5.724</v>
      </c>
      <c r="C191" s="21">
        <f t="shared" si="8"/>
        <v>1.728648</v>
      </c>
      <c r="D191" s="21">
        <f t="shared" si="9"/>
        <v>7.452648</v>
      </c>
    </row>
    <row r="192" spans="1:4" ht="15">
      <c r="A192" s="75" t="s">
        <v>672</v>
      </c>
      <c r="B192" s="21">
        <f>'[1]оплата '!C195</f>
        <v>15</v>
      </c>
      <c r="C192" s="21">
        <f t="shared" si="8"/>
        <v>4.53</v>
      </c>
      <c r="D192" s="21">
        <f t="shared" si="9"/>
        <v>19.53</v>
      </c>
    </row>
    <row r="193" spans="1:4" ht="66">
      <c r="A193" s="74" t="s">
        <v>690</v>
      </c>
      <c r="B193" s="21">
        <f>'[1]оплата '!F196</f>
        <v>4.293</v>
      </c>
      <c r="C193" s="21">
        <f>B193*30.2%</f>
        <v>1.296486</v>
      </c>
      <c r="D193" s="21">
        <f t="shared" si="9"/>
        <v>5.589486</v>
      </c>
    </row>
    <row r="194" spans="1:4" ht="30">
      <c r="A194" s="75" t="s">
        <v>691</v>
      </c>
      <c r="B194" s="21">
        <f>'[1]оплата '!F197</f>
        <v>5.724</v>
      </c>
      <c r="C194" s="21">
        <f>B194*30.2%</f>
        <v>1.728648</v>
      </c>
      <c r="D194" s="21">
        <f t="shared" si="9"/>
        <v>7.452648</v>
      </c>
    </row>
    <row r="195" spans="1:4" ht="15">
      <c r="A195" s="193" t="s">
        <v>692</v>
      </c>
      <c r="B195" s="167"/>
      <c r="C195" s="167"/>
      <c r="D195" s="189"/>
    </row>
    <row r="196" spans="1:4" ht="33">
      <c r="A196" s="71" t="s">
        <v>693</v>
      </c>
      <c r="B196" s="21">
        <f>'[1]оплата '!F199</f>
        <v>35.16</v>
      </c>
      <c r="C196" s="21">
        <f t="shared" si="8"/>
        <v>10.618319999999999</v>
      </c>
      <c r="D196" s="21">
        <f t="shared" si="9"/>
        <v>45.778319999999994</v>
      </c>
    </row>
    <row r="197" spans="1:4" ht="49.5">
      <c r="A197" s="71" t="s">
        <v>694</v>
      </c>
      <c r="B197" s="21">
        <f>'[1]оплата '!F200</f>
        <v>32.522999999999996</v>
      </c>
      <c r="C197" s="21">
        <f t="shared" si="8"/>
        <v>9.821945999999999</v>
      </c>
      <c r="D197" s="21">
        <f t="shared" si="9"/>
        <v>42.34494599999999</v>
      </c>
    </row>
    <row r="198" spans="1:4" ht="66">
      <c r="A198" s="71" t="s">
        <v>695</v>
      </c>
      <c r="B198" s="21">
        <f>'[1]оплата '!F201</f>
        <v>17.58</v>
      </c>
      <c r="C198" s="21">
        <f t="shared" si="8"/>
        <v>5.309159999999999</v>
      </c>
      <c r="D198" s="21">
        <f t="shared" si="9"/>
        <v>22.889159999999997</v>
      </c>
    </row>
    <row r="199" spans="1:4" ht="30">
      <c r="A199" s="72" t="s">
        <v>696</v>
      </c>
      <c r="B199" s="21"/>
      <c r="C199" s="79"/>
      <c r="D199" s="79"/>
    </row>
    <row r="200" spans="1:4" ht="33">
      <c r="A200" s="71" t="s">
        <v>697</v>
      </c>
      <c r="B200" s="21">
        <f>'[1]оплата '!F203</f>
        <v>33.695</v>
      </c>
      <c r="C200" s="28">
        <f>B200*30.2%</f>
        <v>10.175889999999999</v>
      </c>
      <c r="D200" s="28">
        <f>B200+C200</f>
        <v>43.87089</v>
      </c>
    </row>
    <row r="201" spans="1:4" ht="49.5">
      <c r="A201" s="71" t="s">
        <v>698</v>
      </c>
      <c r="B201" s="21">
        <f>'[1]оплата '!F204</f>
        <v>18.166</v>
      </c>
      <c r="C201" s="28">
        <f aca="true" t="shared" si="10" ref="C201:C206">B201*30.2%</f>
        <v>5.486132</v>
      </c>
      <c r="D201" s="28">
        <f aca="true" t="shared" si="11" ref="D201:D206">B201+C201</f>
        <v>23.652132</v>
      </c>
    </row>
    <row r="202" spans="1:4" ht="45">
      <c r="A202" s="72" t="s">
        <v>699</v>
      </c>
      <c r="B202" s="21"/>
      <c r="C202" s="28"/>
      <c r="D202" s="28"/>
    </row>
    <row r="203" spans="1:4" ht="16.5">
      <c r="A203" s="71" t="s">
        <v>700</v>
      </c>
      <c r="B203" s="21">
        <f>'[1]оплата '!F206</f>
        <v>7.911</v>
      </c>
      <c r="C203" s="28">
        <f t="shared" si="10"/>
        <v>2.389122</v>
      </c>
      <c r="D203" s="28">
        <f t="shared" si="11"/>
        <v>10.300122</v>
      </c>
    </row>
    <row r="204" spans="1:4" ht="16.5">
      <c r="A204" s="71" t="s">
        <v>701</v>
      </c>
      <c r="B204" s="21">
        <f>'[1]оплата '!F207</f>
        <v>7.911</v>
      </c>
      <c r="C204" s="28">
        <f t="shared" si="10"/>
        <v>2.389122</v>
      </c>
      <c r="D204" s="28">
        <f t="shared" si="11"/>
        <v>10.300122</v>
      </c>
    </row>
    <row r="205" spans="1:4" ht="16.5">
      <c r="A205" s="71" t="s">
        <v>702</v>
      </c>
      <c r="B205" s="21">
        <f>'[1]оплата '!F208</f>
        <v>8.497</v>
      </c>
      <c r="C205" s="28">
        <f t="shared" si="10"/>
        <v>2.566094</v>
      </c>
      <c r="D205" s="28">
        <f t="shared" si="11"/>
        <v>11.063094</v>
      </c>
    </row>
    <row r="206" spans="1:4" ht="115.5">
      <c r="A206" s="74" t="s">
        <v>703</v>
      </c>
      <c r="B206" s="21">
        <f>'[1]оплата '!F209</f>
        <v>25.197999999999997</v>
      </c>
      <c r="C206" s="28">
        <f t="shared" si="10"/>
        <v>7.6097959999999985</v>
      </c>
      <c r="D206" s="28">
        <f t="shared" si="11"/>
        <v>32.807795999999996</v>
      </c>
    </row>
    <row r="207" spans="1:4" ht="15">
      <c r="A207" s="193" t="s">
        <v>704</v>
      </c>
      <c r="B207" s="167"/>
      <c r="C207" s="167"/>
      <c r="D207" s="189"/>
    </row>
    <row r="208" spans="1:4" ht="66">
      <c r="A208" s="74" t="s">
        <v>705</v>
      </c>
      <c r="B208" s="21">
        <f>'[1]оплата '!F211</f>
        <v>59.16</v>
      </c>
      <c r="C208" s="28">
        <f>B208*30.2%</f>
        <v>17.866319999999998</v>
      </c>
      <c r="D208" s="28">
        <f>B208+C208</f>
        <v>77.02632</v>
      </c>
    </row>
    <row r="209" spans="1:4" ht="66">
      <c r="A209" s="74" t="s">
        <v>706</v>
      </c>
      <c r="B209" s="21">
        <f>'[1]оплата '!F212</f>
        <v>59.16</v>
      </c>
      <c r="C209" s="127">
        <f>B209*30.2%</f>
        <v>17.866319999999998</v>
      </c>
      <c r="D209" s="127">
        <f>B209+C209</f>
        <v>77.02632</v>
      </c>
    </row>
    <row r="210" spans="1:4" ht="49.5">
      <c r="A210" s="71" t="s">
        <v>707</v>
      </c>
      <c r="B210" s="21">
        <f>'[1]оплата '!F213</f>
        <v>49.3</v>
      </c>
      <c r="C210" s="21">
        <f>B210*30.2%</f>
        <v>14.888599999999999</v>
      </c>
      <c r="D210" s="21">
        <f>B210+C210</f>
        <v>64.1886</v>
      </c>
    </row>
    <row r="211" spans="1:4" ht="15">
      <c r="A211" s="193" t="s">
        <v>708</v>
      </c>
      <c r="B211" s="167"/>
      <c r="C211" s="167"/>
      <c r="D211" s="189"/>
    </row>
    <row r="212" spans="1:4" ht="15">
      <c r="A212" s="72" t="s">
        <v>709</v>
      </c>
      <c r="B212" s="23"/>
      <c r="C212" s="21"/>
      <c r="D212" s="21"/>
    </row>
    <row r="213" spans="1:4" ht="33">
      <c r="A213" s="74" t="s">
        <v>710</v>
      </c>
      <c r="B213" s="28">
        <f>'[1]оплата '!F216</f>
        <v>10.01</v>
      </c>
      <c r="C213" s="21">
        <f>B213*30.2%</f>
        <v>3.02302</v>
      </c>
      <c r="D213" s="21">
        <f>B213+C213</f>
        <v>13.03302</v>
      </c>
    </row>
    <row r="214" spans="1:4" ht="16.5">
      <c r="A214" s="71" t="s">
        <v>711</v>
      </c>
      <c r="B214" s="28">
        <f>'[1]оплата '!F217</f>
        <v>9.1</v>
      </c>
      <c r="C214" s="21">
        <f>B214*30.2%</f>
        <v>2.7481999999999998</v>
      </c>
      <c r="D214" s="21">
        <f>B214+C214</f>
        <v>11.848199999999999</v>
      </c>
    </row>
    <row r="215" spans="1:4" ht="49.5">
      <c r="A215" s="71" t="s">
        <v>712</v>
      </c>
      <c r="B215" s="28">
        <f>'[1]оплата '!F218</f>
        <v>31.85</v>
      </c>
      <c r="C215" s="21">
        <f>B215*30.2%</f>
        <v>9.6187</v>
      </c>
      <c r="D215" s="21">
        <f>B215+C215</f>
        <v>41.4687</v>
      </c>
    </row>
    <row r="216" spans="1:4" ht="16.5">
      <c r="A216" s="71" t="s">
        <v>713</v>
      </c>
      <c r="B216" s="28">
        <f>'[1]оплата '!F219</f>
        <v>26.39</v>
      </c>
      <c r="C216" s="21">
        <f>B216*30.2%</f>
        <v>7.96978</v>
      </c>
      <c r="D216" s="21">
        <f>B216+C216</f>
        <v>34.35978</v>
      </c>
    </row>
    <row r="217" spans="1:4" ht="33">
      <c r="A217" s="73" t="s">
        <v>714</v>
      </c>
      <c r="B217" s="28"/>
      <c r="C217" s="128"/>
      <c r="D217" s="128"/>
    </row>
    <row r="218" spans="1:4" ht="33">
      <c r="A218" s="71" t="s">
        <v>715</v>
      </c>
      <c r="B218" s="28">
        <f>'[1]оплата '!F221</f>
        <v>31.85</v>
      </c>
      <c r="C218" s="21">
        <f>B218*30.2%</f>
        <v>9.6187</v>
      </c>
      <c r="D218" s="21">
        <f>B218+C218</f>
        <v>41.4687</v>
      </c>
    </row>
    <row r="219" spans="1:4" ht="15">
      <c r="A219" s="193" t="s">
        <v>716</v>
      </c>
      <c r="B219" s="165"/>
      <c r="C219" s="165"/>
      <c r="D219" s="188"/>
    </row>
    <row r="220" spans="1:4" ht="46.5">
      <c r="A220" s="76" t="s">
        <v>717</v>
      </c>
      <c r="B220" s="21"/>
      <c r="C220" s="9"/>
      <c r="D220" s="21"/>
    </row>
    <row r="221" spans="1:4" ht="16.5">
      <c r="A221" s="71" t="s">
        <v>718</v>
      </c>
      <c r="B221" s="21">
        <f>'[1]оплата '!F224</f>
        <v>5.24</v>
      </c>
      <c r="C221" s="21">
        <f aca="true" t="shared" si="12" ref="C221:C236">B221*30.2%</f>
        <v>1.58248</v>
      </c>
      <c r="D221" s="21">
        <f>B221+C221</f>
        <v>6.8224800000000005</v>
      </c>
    </row>
    <row r="222" spans="1:4" ht="16.5">
      <c r="A222" s="74" t="s">
        <v>719</v>
      </c>
      <c r="B222" s="21">
        <f>'[1]оплата '!F225</f>
        <v>6.550000000000001</v>
      </c>
      <c r="C222" s="21">
        <f t="shared" si="12"/>
        <v>1.9781000000000002</v>
      </c>
      <c r="D222" s="21">
        <f>B222+C222</f>
        <v>8.5281</v>
      </c>
    </row>
    <row r="223" spans="1:4" ht="148.5">
      <c r="A223" s="74" t="s">
        <v>720</v>
      </c>
      <c r="B223" s="21">
        <f>'[1]оплата '!F226</f>
        <v>6.550000000000001</v>
      </c>
      <c r="C223" s="21">
        <f t="shared" si="12"/>
        <v>1.9781000000000002</v>
      </c>
      <c r="D223" s="21">
        <f>B223+C223</f>
        <v>8.5281</v>
      </c>
    </row>
    <row r="224" spans="1:4" ht="15">
      <c r="A224" s="193" t="s">
        <v>721</v>
      </c>
      <c r="B224" s="196"/>
      <c r="C224" s="196"/>
      <c r="D224" s="201"/>
    </row>
    <row r="225" spans="1:4" ht="115.5">
      <c r="A225" s="71" t="s">
        <v>722</v>
      </c>
      <c r="B225" s="21">
        <f>'[1]оплата '!F228</f>
        <v>54.6</v>
      </c>
      <c r="C225" s="21">
        <f t="shared" si="12"/>
        <v>16.4892</v>
      </c>
      <c r="D225" s="127">
        <f>B225+C225</f>
        <v>71.0892</v>
      </c>
    </row>
    <row r="226" spans="1:4" ht="148.5">
      <c r="A226" s="71" t="s">
        <v>723</v>
      </c>
      <c r="B226" s="21">
        <f>'[1]оплата '!F229</f>
        <v>54.6</v>
      </c>
      <c r="C226" s="21">
        <f t="shared" si="12"/>
        <v>16.4892</v>
      </c>
      <c r="D226" s="21">
        <f>B226+C226</f>
        <v>71.0892</v>
      </c>
    </row>
    <row r="227" spans="1:4" ht="66">
      <c r="A227" s="71" t="s">
        <v>724</v>
      </c>
      <c r="B227" s="21">
        <f>'[1]оплата '!F230</f>
        <v>54.6</v>
      </c>
      <c r="C227" s="21">
        <f t="shared" si="12"/>
        <v>16.4892</v>
      </c>
      <c r="D227" s="77">
        <f>B227+C227</f>
        <v>71.0892</v>
      </c>
    </row>
    <row r="228" spans="1:4" ht="15">
      <c r="A228" s="193" t="s">
        <v>725</v>
      </c>
      <c r="B228" s="196"/>
      <c r="C228" s="196"/>
      <c r="D228" s="201"/>
    </row>
    <row r="229" spans="1:4" ht="82.5">
      <c r="A229" s="71" t="s">
        <v>726</v>
      </c>
      <c r="B229" s="21">
        <f>'[1]оплата '!F232</f>
        <v>85.39999999999999</v>
      </c>
      <c r="C229" s="21">
        <f t="shared" si="12"/>
        <v>25.790799999999997</v>
      </c>
      <c r="D229" s="21">
        <f aca="true" t="shared" si="13" ref="D229:D236">B229+C229</f>
        <v>111.1908</v>
      </c>
    </row>
    <row r="230" spans="1:4" ht="99">
      <c r="A230" s="73" t="s">
        <v>727</v>
      </c>
      <c r="B230" s="21">
        <f>'[1]оплата '!F233</f>
        <v>85.39999999999999</v>
      </c>
      <c r="C230" s="21">
        <f t="shared" si="12"/>
        <v>25.790799999999997</v>
      </c>
      <c r="D230" s="21">
        <f t="shared" si="13"/>
        <v>111.1908</v>
      </c>
    </row>
    <row r="231" spans="1:4" ht="49.5">
      <c r="A231" s="71" t="s">
        <v>728</v>
      </c>
      <c r="B231" s="21">
        <f>'[1]оплата '!F234</f>
        <v>68.32</v>
      </c>
      <c r="C231" s="21">
        <f t="shared" si="12"/>
        <v>20.63264</v>
      </c>
      <c r="D231" s="21">
        <f t="shared" si="13"/>
        <v>88.95263999999999</v>
      </c>
    </row>
    <row r="232" spans="1:4" ht="115.5">
      <c r="A232" s="73" t="s">
        <v>729</v>
      </c>
      <c r="B232" s="21">
        <f>'[1]оплата '!F235</f>
        <v>76.86</v>
      </c>
      <c r="C232" s="21">
        <f t="shared" si="12"/>
        <v>23.21172</v>
      </c>
      <c r="D232" s="21">
        <f t="shared" si="13"/>
        <v>100.07172</v>
      </c>
    </row>
    <row r="233" spans="1:4" ht="16.5">
      <c r="A233" s="71" t="s">
        <v>665</v>
      </c>
      <c r="B233" s="21">
        <f>'[1]оплата '!F236</f>
        <v>51.24</v>
      </c>
      <c r="C233" s="21">
        <f t="shared" si="12"/>
        <v>15.47448</v>
      </c>
      <c r="D233" s="21">
        <f t="shared" si="13"/>
        <v>66.71448000000001</v>
      </c>
    </row>
    <row r="234" spans="1:4" ht="165">
      <c r="A234" s="71" t="s">
        <v>730</v>
      </c>
      <c r="B234" s="21">
        <f>'[1]оплата '!F237</f>
        <v>35.441</v>
      </c>
      <c r="C234" s="21">
        <f t="shared" si="12"/>
        <v>10.703182</v>
      </c>
      <c r="D234" s="21">
        <f t="shared" si="13"/>
        <v>46.144182</v>
      </c>
    </row>
    <row r="235" spans="1:4" ht="82.5">
      <c r="A235" s="71" t="s">
        <v>731</v>
      </c>
      <c r="B235" s="21">
        <f>'[1]оплата '!F238</f>
        <v>29.89</v>
      </c>
      <c r="C235" s="21">
        <f t="shared" si="12"/>
        <v>9.02678</v>
      </c>
      <c r="D235" s="21">
        <f t="shared" si="13"/>
        <v>38.91678</v>
      </c>
    </row>
    <row r="236" spans="1:4" ht="165">
      <c r="A236" s="71" t="s">
        <v>752</v>
      </c>
      <c r="B236" s="21">
        <f>'[1]оплата '!F239</f>
        <v>2.989</v>
      </c>
      <c r="C236" s="21">
        <f t="shared" si="12"/>
        <v>0.902678</v>
      </c>
      <c r="D236" s="21">
        <f t="shared" si="13"/>
        <v>3.8916779999999997</v>
      </c>
    </row>
    <row r="237" spans="1:4" ht="15">
      <c r="A237" s="193" t="s">
        <v>753</v>
      </c>
      <c r="B237" s="196"/>
      <c r="C237" s="196"/>
      <c r="D237" s="201"/>
    </row>
    <row r="238" spans="1:4" ht="66">
      <c r="A238" s="71" t="s">
        <v>754</v>
      </c>
      <c r="B238" s="21">
        <f>'[1]оплата '!F241</f>
        <v>13</v>
      </c>
      <c r="C238" s="21">
        <v>0.85</v>
      </c>
      <c r="D238" s="21">
        <f>B238*C238</f>
        <v>11.049999999999999</v>
      </c>
    </row>
    <row r="239" spans="1:4" ht="214.5">
      <c r="A239" s="71" t="s">
        <v>755</v>
      </c>
      <c r="B239" s="21">
        <f>'[1]оплата '!F242</f>
        <v>0</v>
      </c>
      <c r="C239" s="21">
        <v>0.85</v>
      </c>
      <c r="D239" s="21">
        <f>B239*C239</f>
        <v>0</v>
      </c>
    </row>
  </sheetData>
  <sheetProtection/>
  <mergeCells count="14">
    <mergeCell ref="A228:D228"/>
    <mergeCell ref="A237:D237"/>
    <mergeCell ref="A207:D207"/>
    <mergeCell ref="A211:D211"/>
    <mergeCell ref="A219:D219"/>
    <mergeCell ref="A224:D224"/>
    <mergeCell ref="A1:D1"/>
    <mergeCell ref="A2:D2"/>
    <mergeCell ref="A5:D5"/>
    <mergeCell ref="A6:D6"/>
    <mergeCell ref="A108:D108"/>
    <mergeCell ref="A139:D139"/>
    <mergeCell ref="A184:D184"/>
    <mergeCell ref="A195:D19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4"/>
  <sheetViews>
    <sheetView zoomScale="75" zoomScaleNormal="75" zoomScalePageLayoutView="0" workbookViewId="0" topLeftCell="A254">
      <selection activeCell="D266" sqref="D266:D269"/>
    </sheetView>
  </sheetViews>
  <sheetFormatPr defaultColWidth="9.140625" defaultRowHeight="15"/>
  <cols>
    <col min="1" max="1" width="62.421875" style="0" customWidth="1"/>
    <col min="2" max="2" width="21.28125" style="0" customWidth="1"/>
    <col min="3" max="3" width="17.57421875" style="0" customWidth="1"/>
    <col min="4" max="4" width="20.28125" style="0" customWidth="1"/>
  </cols>
  <sheetData>
    <row r="1" spans="1:4" ht="14.25">
      <c r="A1" s="159" t="s">
        <v>244</v>
      </c>
      <c r="B1" s="160"/>
      <c r="C1" s="160"/>
      <c r="D1" s="160"/>
    </row>
    <row r="2" spans="1:4" ht="15">
      <c r="A2" s="161" t="s">
        <v>245</v>
      </c>
      <c r="B2" s="161"/>
      <c r="C2" s="161"/>
      <c r="D2" s="161"/>
    </row>
    <row r="3" spans="1:4" ht="96" customHeight="1">
      <c r="A3" s="25" t="s">
        <v>795</v>
      </c>
      <c r="B3" s="25" t="s">
        <v>246</v>
      </c>
      <c r="C3" s="25" t="s">
        <v>247</v>
      </c>
      <c r="D3" s="25" t="s">
        <v>248</v>
      </c>
    </row>
    <row r="4" spans="1:4" ht="15">
      <c r="A4" s="20">
        <v>1</v>
      </c>
      <c r="B4" s="20">
        <v>3</v>
      </c>
      <c r="C4" s="20">
        <v>4</v>
      </c>
      <c r="D4" s="20">
        <v>5</v>
      </c>
    </row>
    <row r="5" spans="1:4" ht="15" customHeight="1">
      <c r="A5" s="162" t="s">
        <v>145</v>
      </c>
      <c r="B5" s="163"/>
      <c r="C5" s="163"/>
      <c r="D5" s="163"/>
    </row>
    <row r="6" spans="1:4" ht="17.25" customHeight="1">
      <c r="A6" s="3" t="s">
        <v>2</v>
      </c>
      <c r="B6" s="21">
        <f>'оплата '!F9</f>
        <v>19.623534788285767</v>
      </c>
      <c r="C6" s="21">
        <f>B6*30.2%</f>
        <v>5.926307506062301</v>
      </c>
      <c r="D6" s="21">
        <f>B6+C6</f>
        <v>25.549842294348068</v>
      </c>
    </row>
    <row r="7" spans="1:4" ht="33" customHeight="1">
      <c r="A7" s="3" t="s">
        <v>442</v>
      </c>
      <c r="B7" s="21">
        <f>'оплата '!F10</f>
        <v>19.623534788285767</v>
      </c>
      <c r="C7" s="21">
        <f aca="true" t="shared" si="0" ref="C7:C16">B7*30.2%</f>
        <v>5.926307506062301</v>
      </c>
      <c r="D7" s="21">
        <f aca="true" t="shared" si="1" ref="D7:D17">B7+C7</f>
        <v>25.549842294348068</v>
      </c>
    </row>
    <row r="8" spans="1:4" ht="33" customHeight="1">
      <c r="A8" s="3" t="s">
        <v>390</v>
      </c>
      <c r="B8" s="21">
        <f>'оплата '!F11</f>
        <v>6.356318877075172</v>
      </c>
      <c r="C8" s="21">
        <f t="shared" si="0"/>
        <v>1.919608300876702</v>
      </c>
      <c r="D8" s="21">
        <f t="shared" si="1"/>
        <v>8.275927177951875</v>
      </c>
    </row>
    <row r="9" spans="1:4" ht="16.5" customHeight="1">
      <c r="A9" s="3" t="s">
        <v>270</v>
      </c>
      <c r="B9" s="21">
        <f>'оплата '!F12</f>
        <v>6.356318877075172</v>
      </c>
      <c r="C9" s="21">
        <f t="shared" si="0"/>
        <v>1.919608300876702</v>
      </c>
      <c r="D9" s="21">
        <f t="shared" si="1"/>
        <v>8.275927177951875</v>
      </c>
    </row>
    <row r="10" spans="1:4" ht="30.75">
      <c r="A10" s="3" t="s">
        <v>349</v>
      </c>
      <c r="B10" s="21">
        <f>'оплата '!F13</f>
        <v>52.47162562954673</v>
      </c>
      <c r="C10" s="21">
        <f t="shared" si="0"/>
        <v>15.846430940123112</v>
      </c>
      <c r="D10" s="21">
        <f t="shared" si="1"/>
        <v>68.31805656966984</v>
      </c>
    </row>
    <row r="11" spans="1:4" ht="15">
      <c r="A11" s="3" t="s">
        <v>348</v>
      </c>
      <c r="B11" s="21">
        <f>'оплата '!F14</f>
        <v>20.050133370639806</v>
      </c>
      <c r="C11" s="21">
        <f t="shared" si="0"/>
        <v>6.055140277933221</v>
      </c>
      <c r="D11" s="21">
        <f t="shared" si="1"/>
        <v>26.105273648573025</v>
      </c>
    </row>
    <row r="12" spans="1:4" ht="17.25" customHeight="1">
      <c r="A12" s="3" t="s">
        <v>3</v>
      </c>
      <c r="B12" s="21">
        <f>'оплата '!F15</f>
        <v>105.36984984144748</v>
      </c>
      <c r="C12" s="21">
        <f t="shared" si="0"/>
        <v>31.821694652117138</v>
      </c>
      <c r="D12" s="21">
        <f t="shared" si="1"/>
        <v>137.1915444935646</v>
      </c>
    </row>
    <row r="13" spans="1:4" ht="17.25" customHeight="1">
      <c r="A13" s="3" t="s">
        <v>89</v>
      </c>
      <c r="B13" s="21">
        <f>'оплата '!F16</f>
        <v>52.47162562954673</v>
      </c>
      <c r="C13" s="21">
        <f t="shared" si="0"/>
        <v>15.846430940123112</v>
      </c>
      <c r="D13" s="21">
        <f t="shared" si="1"/>
        <v>68.31805656966984</v>
      </c>
    </row>
    <row r="14" spans="1:4" ht="15.75" customHeight="1">
      <c r="A14" s="3" t="s">
        <v>290</v>
      </c>
      <c r="B14" s="21">
        <f>'оплата '!F17</f>
        <v>18.770337623577692</v>
      </c>
      <c r="C14" s="21">
        <f t="shared" si="0"/>
        <v>5.6686419623204625</v>
      </c>
      <c r="D14" s="21">
        <f t="shared" si="1"/>
        <v>24.438979585898153</v>
      </c>
    </row>
    <row r="15" spans="1:4" ht="15.75" customHeight="1">
      <c r="A15" s="3" t="s">
        <v>291</v>
      </c>
      <c r="B15" s="21">
        <f>'оплата '!F18</f>
        <v>5.545781570602499</v>
      </c>
      <c r="C15" s="21">
        <f t="shared" si="0"/>
        <v>1.6748260343219548</v>
      </c>
      <c r="D15" s="21">
        <f t="shared" si="1"/>
        <v>7.220607604924454</v>
      </c>
    </row>
    <row r="16" spans="1:4" ht="15.75" customHeight="1">
      <c r="A16" s="3" t="s">
        <v>443</v>
      </c>
      <c r="B16" s="21">
        <f>'оплата '!F19</f>
        <v>26.235812814773364</v>
      </c>
      <c r="C16" s="21">
        <f t="shared" si="0"/>
        <v>7.923215470061556</v>
      </c>
      <c r="D16" s="21">
        <f t="shared" si="1"/>
        <v>34.15902828483492</v>
      </c>
    </row>
    <row r="17" spans="1:4" ht="15.75" customHeight="1">
      <c r="A17" s="3" t="s">
        <v>292</v>
      </c>
      <c r="B17" s="21">
        <f>'оплата '!F20</f>
        <v>18.770337623577692</v>
      </c>
      <c r="C17" s="21">
        <f>B17*30.2%</f>
        <v>5.6686419623204625</v>
      </c>
      <c r="D17" s="21">
        <f t="shared" si="1"/>
        <v>24.438979585898153</v>
      </c>
    </row>
    <row r="18" spans="1:4" ht="15">
      <c r="A18" s="162" t="s">
        <v>4</v>
      </c>
      <c r="B18" s="164"/>
      <c r="C18" s="164"/>
      <c r="D18" s="164"/>
    </row>
    <row r="19" spans="1:4" ht="30.75" customHeight="1">
      <c r="A19" s="22" t="s">
        <v>407</v>
      </c>
      <c r="B19" s="27">
        <f>'оплата '!F22</f>
        <v>38.820470994217494</v>
      </c>
      <c r="C19" s="27">
        <f>B19*30.2%</f>
        <v>11.723782240253684</v>
      </c>
      <c r="D19" s="27">
        <f>B19+C19</f>
        <v>50.54425323447118</v>
      </c>
    </row>
    <row r="20" spans="1:4" ht="30.75" customHeight="1">
      <c r="A20" s="3" t="s">
        <v>406</v>
      </c>
      <c r="B20" s="27">
        <f>'оплата '!F23</f>
        <v>42.23325965304981</v>
      </c>
      <c r="C20" s="27">
        <f>B20*30.2%</f>
        <v>12.754444415221041</v>
      </c>
      <c r="D20" s="27">
        <f>B20+C20</f>
        <v>54.987704068270844</v>
      </c>
    </row>
    <row r="21" spans="1:4" ht="30.75" customHeight="1">
      <c r="A21" s="3" t="s">
        <v>327</v>
      </c>
      <c r="B21" s="27">
        <f>'оплата '!F24</f>
        <v>26.235812814773364</v>
      </c>
      <c r="C21" s="27">
        <f>B21*30.2%</f>
        <v>7.923215470061556</v>
      </c>
      <c r="D21" s="27">
        <f>B21+C21</f>
        <v>34.15902828483492</v>
      </c>
    </row>
    <row r="22" spans="1:4" ht="14.25" customHeight="1">
      <c r="A22" s="3" t="s">
        <v>5</v>
      </c>
      <c r="B22" s="27">
        <f>'оплата '!F25</f>
        <v>16.210746129453458</v>
      </c>
      <c r="C22" s="27">
        <f>B22*30.2%</f>
        <v>4.895645331094944</v>
      </c>
      <c r="D22" s="27">
        <f>B22+C22</f>
        <v>21.1063914605484</v>
      </c>
    </row>
    <row r="23" spans="1:4" ht="15">
      <c r="A23" s="162" t="s">
        <v>6</v>
      </c>
      <c r="B23" s="164"/>
      <c r="C23" s="164"/>
      <c r="D23" s="164"/>
    </row>
    <row r="24" spans="1:4" ht="18" customHeight="1">
      <c r="A24" s="3" t="s">
        <v>7</v>
      </c>
      <c r="B24" s="27">
        <f>'оплата '!F27</f>
        <v>26.235812814773364</v>
      </c>
      <c r="C24" s="27">
        <f>B24*30.2%</f>
        <v>7.923215470061556</v>
      </c>
      <c r="D24" s="27">
        <f>B24+C24</f>
        <v>34.15902828483492</v>
      </c>
    </row>
    <row r="25" spans="1:4" ht="36" customHeight="1">
      <c r="A25" s="3" t="s">
        <v>93</v>
      </c>
      <c r="B25" s="27">
        <f>'оплата '!F28</f>
        <v>21.32992911770192</v>
      </c>
      <c r="C25" s="27">
        <f>B25*30.2%</f>
        <v>6.44163859354598</v>
      </c>
      <c r="D25" s="27">
        <f>B25+C25</f>
        <v>27.771567711247897</v>
      </c>
    </row>
    <row r="26" spans="1:4" ht="33" customHeight="1">
      <c r="A26" s="3" t="s">
        <v>94</v>
      </c>
      <c r="B26" s="27">
        <f>'оплата '!F29</f>
        <v>21.32992911770192</v>
      </c>
      <c r="C26" s="27">
        <f>B26*30.2%</f>
        <v>6.44163859354598</v>
      </c>
      <c r="D26" s="27">
        <f>B26+C26</f>
        <v>27.771567711247897</v>
      </c>
    </row>
    <row r="27" spans="1:4" ht="18" customHeight="1">
      <c r="A27" s="3" t="s">
        <v>95</v>
      </c>
      <c r="B27" s="27">
        <f>'оплата '!F30</f>
        <v>26.235812814773364</v>
      </c>
      <c r="C27" s="27">
        <f>B27*30.2%</f>
        <v>7.923215470061556</v>
      </c>
      <c r="D27" s="27">
        <f>B27+C27</f>
        <v>34.15902828483492</v>
      </c>
    </row>
    <row r="28" spans="1:4" ht="18" customHeight="1">
      <c r="A28" s="3" t="s">
        <v>96</v>
      </c>
      <c r="B28" s="27">
        <f>'оплата '!F31</f>
        <v>52.47162562954673</v>
      </c>
      <c r="C28" s="27">
        <f>B28*30.2%</f>
        <v>15.846430940123112</v>
      </c>
      <c r="D28" s="27">
        <f>B28+C28</f>
        <v>68.31805656966984</v>
      </c>
    </row>
    <row r="29" spans="1:4" ht="15">
      <c r="A29" s="3" t="s">
        <v>8</v>
      </c>
      <c r="B29" s="27">
        <f>'оплата '!F32</f>
        <v>106.6496455885096</v>
      </c>
      <c r="C29" s="27">
        <f aca="true" t="shared" si="2" ref="C29:C75">B29*30.2%</f>
        <v>32.2081929677299</v>
      </c>
      <c r="D29" s="27">
        <f aca="true" t="shared" si="3" ref="D29:D75">B29+C29</f>
        <v>138.8578385562395</v>
      </c>
    </row>
    <row r="30" spans="1:4" ht="18" customHeight="1">
      <c r="A30" s="3" t="s">
        <v>9</v>
      </c>
      <c r="B30" s="27">
        <f>'оплата '!F33</f>
        <v>127.97957470621152</v>
      </c>
      <c r="C30" s="27">
        <f t="shared" si="2"/>
        <v>38.64983156127588</v>
      </c>
      <c r="D30" s="27">
        <f t="shared" si="3"/>
        <v>166.6294062674874</v>
      </c>
    </row>
    <row r="31" spans="1:4" ht="17.25" customHeight="1">
      <c r="A31" s="3" t="s">
        <v>387</v>
      </c>
      <c r="B31" s="27">
        <f>'оплата '!F34</f>
        <v>37.540675247155384</v>
      </c>
      <c r="C31" s="27">
        <f t="shared" si="2"/>
        <v>11.337283924640925</v>
      </c>
      <c r="D31" s="27">
        <f t="shared" si="3"/>
        <v>48.877959171796306</v>
      </c>
    </row>
    <row r="32" spans="1:4" ht="17.25" customHeight="1">
      <c r="A32" s="3" t="s">
        <v>11</v>
      </c>
      <c r="B32" s="27">
        <f>'оплата '!F35</f>
        <v>106.6496455885096</v>
      </c>
      <c r="C32" s="27">
        <f t="shared" si="2"/>
        <v>32.2081929677299</v>
      </c>
      <c r="D32" s="27">
        <f t="shared" si="3"/>
        <v>138.8578385562395</v>
      </c>
    </row>
    <row r="33" spans="1:4" ht="17.25" customHeight="1">
      <c r="A33" s="3" t="s">
        <v>12</v>
      </c>
      <c r="B33" s="27">
        <f>'оплата '!F36</f>
        <v>42.65985823540384</v>
      </c>
      <c r="C33" s="27">
        <f t="shared" si="2"/>
        <v>12.88327718709196</v>
      </c>
      <c r="D33" s="27">
        <f t="shared" si="3"/>
        <v>55.543135422495794</v>
      </c>
    </row>
    <row r="34" spans="1:4" ht="18" customHeight="1">
      <c r="A34" s="3" t="s">
        <v>13</v>
      </c>
      <c r="B34" s="27">
        <f>'оплата '!F37</f>
        <v>76.78774482372691</v>
      </c>
      <c r="C34" s="27">
        <f t="shared" si="2"/>
        <v>23.189898936765527</v>
      </c>
      <c r="D34" s="27">
        <f t="shared" si="3"/>
        <v>99.97764376049244</v>
      </c>
    </row>
    <row r="35" spans="1:4" ht="16.5" customHeight="1">
      <c r="A35" s="3" t="s">
        <v>14</v>
      </c>
      <c r="B35" s="27">
        <f>'оплата '!F38</f>
        <v>51.19182988248461</v>
      </c>
      <c r="C35" s="27">
        <f t="shared" si="2"/>
        <v>15.459932624510353</v>
      </c>
      <c r="D35" s="27">
        <f t="shared" si="3"/>
        <v>66.65176250699497</v>
      </c>
    </row>
    <row r="36" spans="1:4" ht="15.75" customHeight="1">
      <c r="A36" s="3" t="s">
        <v>18</v>
      </c>
      <c r="B36" s="27">
        <f>'оплата '!F39</f>
        <v>33.70128800596903</v>
      </c>
      <c r="C36" s="27">
        <f t="shared" si="2"/>
        <v>10.177788977802647</v>
      </c>
      <c r="D36" s="27">
        <f t="shared" si="3"/>
        <v>43.87907698377168</v>
      </c>
    </row>
    <row r="37" spans="1:4" ht="17.25" customHeight="1">
      <c r="A37" s="3" t="s">
        <v>19</v>
      </c>
      <c r="B37" s="27">
        <f>'оплата '!F40</f>
        <v>14.930950382391345</v>
      </c>
      <c r="C37" s="27">
        <f t="shared" si="2"/>
        <v>4.509147015482186</v>
      </c>
      <c r="D37" s="27">
        <f t="shared" si="3"/>
        <v>19.44009739787353</v>
      </c>
    </row>
    <row r="38" spans="1:4" ht="15.75" customHeight="1">
      <c r="A38" s="3" t="s">
        <v>26</v>
      </c>
      <c r="B38" s="27">
        <f>'оплата '!F41</f>
        <v>23.46292202947211</v>
      </c>
      <c r="C38" s="27">
        <f t="shared" si="2"/>
        <v>7.085802452900578</v>
      </c>
      <c r="D38" s="27">
        <f t="shared" si="3"/>
        <v>30.548724482372688</v>
      </c>
    </row>
    <row r="39" spans="1:4" ht="15.75" customHeight="1">
      <c r="A39" s="3" t="s">
        <v>27</v>
      </c>
      <c r="B39" s="27">
        <f>'оплата '!F42</f>
        <v>44.792851147174034</v>
      </c>
      <c r="C39" s="27">
        <f t="shared" si="2"/>
        <v>13.527441046446558</v>
      </c>
      <c r="D39" s="27">
        <f t="shared" si="3"/>
        <v>58.32029219362059</v>
      </c>
    </row>
    <row r="40" spans="1:4" ht="15.75" customHeight="1">
      <c r="A40" s="3" t="s">
        <v>28</v>
      </c>
      <c r="B40" s="27">
        <f>'оплата '!F43</f>
        <v>43.939653982465956</v>
      </c>
      <c r="C40" s="27">
        <f t="shared" si="2"/>
        <v>13.269775502704718</v>
      </c>
      <c r="D40" s="27">
        <f t="shared" si="3"/>
        <v>57.20942948517067</v>
      </c>
    </row>
    <row r="41" spans="1:4" ht="17.25" customHeight="1">
      <c r="A41" s="3" t="s">
        <v>29</v>
      </c>
      <c r="B41" s="27">
        <f>'оплата '!F44</f>
        <v>119.44760305913076</v>
      </c>
      <c r="C41" s="27">
        <f t="shared" si="2"/>
        <v>36.073176123857486</v>
      </c>
      <c r="D41" s="27">
        <f t="shared" si="3"/>
        <v>155.52077918298824</v>
      </c>
    </row>
    <row r="42" spans="1:4" ht="15.75" customHeight="1">
      <c r="A42" s="3" t="s">
        <v>34</v>
      </c>
      <c r="B42" s="27">
        <f>'оплата '!F45</f>
        <v>37.540675247155384</v>
      </c>
      <c r="C42" s="27">
        <f t="shared" si="2"/>
        <v>11.337283924640925</v>
      </c>
      <c r="D42" s="27">
        <f t="shared" si="3"/>
        <v>48.877959171796306</v>
      </c>
    </row>
    <row r="43" spans="1:4" ht="16.5" customHeight="1">
      <c r="A43" s="3" t="s">
        <v>35</v>
      </c>
      <c r="B43" s="27">
        <f>'оплата '!F46</f>
        <v>34.98108375303114</v>
      </c>
      <c r="C43" s="27">
        <f t="shared" si="2"/>
        <v>10.564287293415404</v>
      </c>
      <c r="D43" s="27">
        <f t="shared" si="3"/>
        <v>45.54537104644655</v>
      </c>
    </row>
    <row r="44" spans="1:4" ht="15">
      <c r="A44" s="3" t="s">
        <v>36</v>
      </c>
      <c r="B44" s="27">
        <f>'оплата '!F47</f>
        <v>26.44911210595038</v>
      </c>
      <c r="C44" s="27">
        <f t="shared" si="2"/>
        <v>7.987631855997015</v>
      </c>
      <c r="D44" s="27">
        <f t="shared" si="3"/>
        <v>34.43674396194739</v>
      </c>
    </row>
    <row r="45" spans="1:4" ht="15.75" customHeight="1">
      <c r="A45" s="3" t="s">
        <v>37</v>
      </c>
      <c r="B45" s="27">
        <f>'оплата '!F48</f>
        <v>73.3749561648946</v>
      </c>
      <c r="C45" s="27">
        <f t="shared" si="2"/>
        <v>22.15923676179817</v>
      </c>
      <c r="D45" s="27">
        <f t="shared" si="3"/>
        <v>95.53419292669277</v>
      </c>
    </row>
    <row r="46" spans="1:4" ht="15.75" customHeight="1">
      <c r="A46" s="3" t="s">
        <v>38</v>
      </c>
      <c r="B46" s="27">
        <f>'оплата '!F49</f>
        <v>36.26087950009327</v>
      </c>
      <c r="C46" s="27">
        <f t="shared" si="2"/>
        <v>10.950785609028166</v>
      </c>
      <c r="D46" s="27">
        <f t="shared" si="3"/>
        <v>47.211665109121434</v>
      </c>
    </row>
    <row r="47" spans="1:4" ht="17.25" customHeight="1">
      <c r="A47" s="3" t="s">
        <v>39</v>
      </c>
      <c r="B47" s="27">
        <f>'оплата '!F50</f>
        <v>63.98978735310576</v>
      </c>
      <c r="C47" s="27">
        <f t="shared" si="2"/>
        <v>19.32491578063794</v>
      </c>
      <c r="D47" s="27">
        <f t="shared" si="3"/>
        <v>83.3147031337437</v>
      </c>
    </row>
    <row r="48" spans="1:4" ht="16.5" customHeight="1">
      <c r="A48" s="3" t="s">
        <v>40</v>
      </c>
      <c r="B48" s="27">
        <f>'оплата '!F51</f>
        <v>42.65985823540384</v>
      </c>
      <c r="C48" s="27">
        <f t="shared" si="2"/>
        <v>12.88327718709196</v>
      </c>
      <c r="D48" s="27">
        <f t="shared" si="3"/>
        <v>55.543135422495794</v>
      </c>
    </row>
    <row r="49" spans="1:4" ht="13.5" customHeight="1">
      <c r="A49" s="3" t="s">
        <v>41</v>
      </c>
      <c r="B49" s="27">
        <f>'оплата '!F52</f>
        <v>12.797957470621153</v>
      </c>
      <c r="C49" s="27">
        <f t="shared" si="2"/>
        <v>3.8649831561275882</v>
      </c>
      <c r="D49" s="27">
        <f t="shared" si="3"/>
        <v>16.662940626748743</v>
      </c>
    </row>
    <row r="50" spans="1:4" ht="15.75" customHeight="1">
      <c r="A50" s="3" t="s">
        <v>42</v>
      </c>
      <c r="B50" s="27">
        <f>'оплата '!F53</f>
        <v>23.46292202947211</v>
      </c>
      <c r="C50" s="27">
        <f t="shared" si="2"/>
        <v>7.085802452900578</v>
      </c>
      <c r="D50" s="27">
        <f t="shared" si="3"/>
        <v>30.548724482372688</v>
      </c>
    </row>
    <row r="51" spans="1:4" ht="18.75" customHeight="1">
      <c r="A51" s="3" t="s">
        <v>43</v>
      </c>
      <c r="B51" s="27">
        <f>'оплата '!F54</f>
        <v>25.595914941242306</v>
      </c>
      <c r="C51" s="27">
        <f t="shared" si="2"/>
        <v>7.7299663122551765</v>
      </c>
      <c r="D51" s="27">
        <f t="shared" si="3"/>
        <v>33.325881253497485</v>
      </c>
    </row>
    <row r="52" spans="1:4" ht="17.25" customHeight="1">
      <c r="A52" s="3" t="s">
        <v>44</v>
      </c>
      <c r="B52" s="27">
        <f>'оплата '!F55</f>
        <v>63.98978735310576</v>
      </c>
      <c r="C52" s="27">
        <f t="shared" si="2"/>
        <v>19.32491578063794</v>
      </c>
      <c r="D52" s="27">
        <f t="shared" si="3"/>
        <v>83.3147031337437</v>
      </c>
    </row>
    <row r="53" spans="1:4" ht="17.25" customHeight="1">
      <c r="A53" s="3" t="s">
        <v>388</v>
      </c>
      <c r="B53" s="27">
        <f>'оплата '!F56</f>
        <v>117.31461014736055</v>
      </c>
      <c r="C53" s="27">
        <f t="shared" si="2"/>
        <v>35.42901226450289</v>
      </c>
      <c r="D53" s="27">
        <f aca="true" t="shared" si="4" ref="D53:D70">B53+C53</f>
        <v>152.74362241186344</v>
      </c>
    </row>
    <row r="54" spans="1:4" ht="17.25" customHeight="1">
      <c r="A54" s="3" t="s">
        <v>294</v>
      </c>
      <c r="B54" s="27">
        <f>'оплата '!F57</f>
        <v>21.32992911770192</v>
      </c>
      <c r="C54" s="27">
        <f t="shared" si="2"/>
        <v>6.44163859354598</v>
      </c>
      <c r="D54" s="27">
        <f t="shared" si="4"/>
        <v>27.771567711247897</v>
      </c>
    </row>
    <row r="55" spans="1:4" ht="17.25" customHeight="1">
      <c r="A55" s="3" t="s">
        <v>295</v>
      </c>
      <c r="B55" s="27">
        <f>'оплата '!F58</f>
        <v>10.66496455885096</v>
      </c>
      <c r="C55" s="27">
        <f t="shared" si="2"/>
        <v>3.22081929677299</v>
      </c>
      <c r="D55" s="27">
        <f t="shared" si="4"/>
        <v>13.885783855623949</v>
      </c>
    </row>
    <row r="56" spans="1:4" ht="17.25" customHeight="1">
      <c r="A56" s="3" t="s">
        <v>296</v>
      </c>
      <c r="B56" s="27">
        <f>'оплата '!F59</f>
        <v>17.49054187651557</v>
      </c>
      <c r="C56" s="27">
        <f t="shared" si="2"/>
        <v>5.282143646707702</v>
      </c>
      <c r="D56" s="27">
        <f t="shared" si="4"/>
        <v>22.772685523223274</v>
      </c>
    </row>
    <row r="57" spans="1:4" ht="17.25" customHeight="1">
      <c r="A57" s="3" t="s">
        <v>297</v>
      </c>
      <c r="B57" s="27">
        <f>'оплата '!F60</f>
        <v>37.11407666480134</v>
      </c>
      <c r="C57" s="27">
        <f t="shared" si="2"/>
        <v>11.208451152770003</v>
      </c>
      <c r="D57" s="27">
        <f t="shared" si="4"/>
        <v>48.32252781757134</v>
      </c>
    </row>
    <row r="58" spans="1:4" ht="17.25" customHeight="1">
      <c r="A58" s="3" t="s">
        <v>298</v>
      </c>
      <c r="B58" s="27">
        <f>'оплата '!F61</f>
        <v>7.678774482372692</v>
      </c>
      <c r="C58" s="27">
        <f t="shared" si="2"/>
        <v>2.318989893676553</v>
      </c>
      <c r="D58" s="27">
        <f t="shared" si="4"/>
        <v>9.997764376049245</v>
      </c>
    </row>
    <row r="59" spans="1:4" ht="17.25" customHeight="1">
      <c r="A59" s="3" t="s">
        <v>338</v>
      </c>
      <c r="B59" s="27">
        <f>'оплата '!F62</f>
        <v>7.678774482372692</v>
      </c>
      <c r="C59" s="27">
        <f t="shared" si="2"/>
        <v>2.318989893676553</v>
      </c>
      <c r="D59" s="27">
        <f t="shared" si="4"/>
        <v>9.997764376049245</v>
      </c>
    </row>
    <row r="60" spans="1:4" ht="17.25" customHeight="1">
      <c r="A60" s="3" t="s">
        <v>300</v>
      </c>
      <c r="B60" s="27">
        <f>'оплата '!F63</f>
        <v>51.19182988248461</v>
      </c>
      <c r="C60" s="27">
        <f t="shared" si="2"/>
        <v>15.459932624510353</v>
      </c>
      <c r="D60" s="27">
        <f t="shared" si="4"/>
        <v>66.65176250699497</v>
      </c>
    </row>
    <row r="61" spans="1:4" ht="17.25" customHeight="1">
      <c r="A61" s="3" t="s">
        <v>301</v>
      </c>
      <c r="B61" s="27">
        <f>'оплата '!F64</f>
        <v>36.26087950009327</v>
      </c>
      <c r="C61" s="27">
        <f t="shared" si="2"/>
        <v>10.950785609028166</v>
      </c>
      <c r="D61" s="27">
        <f t="shared" si="4"/>
        <v>47.211665109121434</v>
      </c>
    </row>
    <row r="62" spans="1:4" ht="17.25" customHeight="1">
      <c r="A62" s="3" t="s">
        <v>302</v>
      </c>
      <c r="B62" s="27">
        <f>'оплата '!F65</f>
        <v>52.47162562954673</v>
      </c>
      <c r="C62" s="27">
        <f t="shared" si="2"/>
        <v>15.846430940123112</v>
      </c>
      <c r="D62" s="27">
        <f t="shared" si="4"/>
        <v>68.31805656966984</v>
      </c>
    </row>
    <row r="63" spans="1:4" ht="17.25" customHeight="1">
      <c r="A63" s="3" t="s">
        <v>399</v>
      </c>
      <c r="B63" s="27">
        <f>'оплата '!F66</f>
        <v>0</v>
      </c>
      <c r="C63" s="27">
        <f>B63*30.2%</f>
        <v>0</v>
      </c>
      <c r="D63" s="27">
        <f t="shared" si="4"/>
        <v>0</v>
      </c>
    </row>
    <row r="64" spans="1:4" ht="17.25" customHeight="1">
      <c r="A64" s="3" t="s">
        <v>272</v>
      </c>
      <c r="B64" s="27">
        <f>'оплата '!F67</f>
        <v>26.235812814773364</v>
      </c>
      <c r="C64" s="27">
        <f>B64*30.2%</f>
        <v>7.923215470061556</v>
      </c>
      <c r="D64" s="27">
        <f t="shared" si="4"/>
        <v>34.15902828483492</v>
      </c>
    </row>
    <row r="65" spans="1:4" ht="17.25" customHeight="1">
      <c r="A65" s="3" t="s">
        <v>273</v>
      </c>
      <c r="B65" s="27">
        <f>'оплата '!F68</f>
        <v>31.56829509419884</v>
      </c>
      <c r="C65" s="27">
        <f>B65*30.2%</f>
        <v>9.53362511844805</v>
      </c>
      <c r="D65" s="27">
        <f t="shared" si="4"/>
        <v>41.10192021264689</v>
      </c>
    </row>
    <row r="66" spans="1:4" ht="17.25" customHeight="1">
      <c r="A66" s="3" t="s">
        <v>274</v>
      </c>
      <c r="B66" s="27">
        <f>'оплата '!F69</f>
        <v>44.792851147174034</v>
      </c>
      <c r="C66" s="27">
        <f>B66*30.2%</f>
        <v>13.527441046446558</v>
      </c>
      <c r="D66" s="27">
        <f t="shared" si="4"/>
        <v>58.32029219362059</v>
      </c>
    </row>
    <row r="67" spans="1:4" ht="17.25" customHeight="1">
      <c r="A67" s="3" t="s">
        <v>389</v>
      </c>
      <c r="B67" s="27">
        <f>'оплата '!F70</f>
        <v>26.235812814773364</v>
      </c>
      <c r="C67" s="27">
        <f t="shared" si="2"/>
        <v>7.923215470061556</v>
      </c>
      <c r="D67" s="27">
        <f t="shared" si="4"/>
        <v>34.15902828483492</v>
      </c>
    </row>
    <row r="68" spans="1:4" ht="17.25" customHeight="1">
      <c r="A68" s="3" t="s">
        <v>82</v>
      </c>
      <c r="B68" s="27">
        <f>'оплата '!F71</f>
        <v>39.46036886774855</v>
      </c>
      <c r="C68" s="27">
        <f t="shared" si="2"/>
        <v>11.917031398060061</v>
      </c>
      <c r="D68" s="27">
        <f t="shared" si="4"/>
        <v>51.37740026580861</v>
      </c>
    </row>
    <row r="69" spans="1:4" ht="48" customHeight="1">
      <c r="A69" s="3" t="s">
        <v>303</v>
      </c>
      <c r="B69" s="27">
        <f>'оплата '!F72</f>
        <v>106.6496455885096</v>
      </c>
      <c r="C69" s="27">
        <f t="shared" si="2"/>
        <v>32.2081929677299</v>
      </c>
      <c r="D69" s="27">
        <f t="shared" si="4"/>
        <v>138.8578385562395</v>
      </c>
    </row>
    <row r="70" spans="1:4" ht="18" customHeight="1">
      <c r="A70" s="3" t="s">
        <v>85</v>
      </c>
      <c r="B70" s="27">
        <f>'оплата '!F73</f>
        <v>39.46036886774855</v>
      </c>
      <c r="C70" s="27">
        <f t="shared" si="2"/>
        <v>11.917031398060061</v>
      </c>
      <c r="D70" s="27">
        <f t="shared" si="4"/>
        <v>51.37740026580861</v>
      </c>
    </row>
    <row r="71" spans="1:4" ht="17.25" customHeight="1">
      <c r="A71" s="3" t="s">
        <v>350</v>
      </c>
      <c r="B71" s="27">
        <f>'оплата '!F74</f>
        <v>34.12788658832307</v>
      </c>
      <c r="C71" s="27">
        <f t="shared" si="2"/>
        <v>10.306621749673567</v>
      </c>
      <c r="D71" s="27">
        <f t="shared" si="3"/>
        <v>44.43450833799664</v>
      </c>
    </row>
    <row r="72" spans="1:4" ht="17.25" customHeight="1">
      <c r="A72" s="3" t="s">
        <v>386</v>
      </c>
      <c r="B72" s="27">
        <f>'оплата '!F75</f>
        <v>19.623534788285767</v>
      </c>
      <c r="C72" s="27">
        <f>B72*30.2%</f>
        <v>5.926307506062301</v>
      </c>
      <c r="D72" s="27">
        <f t="shared" si="3"/>
        <v>25.549842294348068</v>
      </c>
    </row>
    <row r="73" spans="1:4" ht="17.25" customHeight="1">
      <c r="A73" s="3" t="s">
        <v>419</v>
      </c>
      <c r="B73" s="27">
        <f>'оплата '!F76</f>
        <v>37.540675247155384</v>
      </c>
      <c r="C73" s="27">
        <f>B73*30.2%</f>
        <v>11.337283924640925</v>
      </c>
      <c r="D73" s="27">
        <f t="shared" si="3"/>
        <v>48.877959171796306</v>
      </c>
    </row>
    <row r="74" spans="1:4" ht="17.25" customHeight="1">
      <c r="A74" s="3" t="s">
        <v>409</v>
      </c>
      <c r="B74" s="27">
        <f>'оплата '!F77</f>
        <v>56.311012870733066</v>
      </c>
      <c r="C74" s="27">
        <f>B74*30.2%</f>
        <v>17.005925886961386</v>
      </c>
      <c r="D74" s="27">
        <f t="shared" si="3"/>
        <v>73.31693875769446</v>
      </c>
    </row>
    <row r="75" spans="1:4" ht="31.5" customHeight="1">
      <c r="A75" s="3" t="s">
        <v>45</v>
      </c>
      <c r="B75" s="27">
        <f>'оплата '!F78</f>
        <v>37.540675247155384</v>
      </c>
      <c r="C75" s="27">
        <f t="shared" si="2"/>
        <v>11.337283924640925</v>
      </c>
      <c r="D75" s="27">
        <f t="shared" si="3"/>
        <v>48.877959171796306</v>
      </c>
    </row>
    <row r="76" spans="1:4" ht="15">
      <c r="A76" s="162" t="s">
        <v>236</v>
      </c>
      <c r="B76" s="164"/>
      <c r="C76" s="164"/>
      <c r="D76" s="164"/>
    </row>
    <row r="77" spans="1:4" ht="16.5" customHeight="1">
      <c r="A77" s="3" t="s">
        <v>47</v>
      </c>
      <c r="B77" s="27">
        <f>'оплата '!F80</f>
        <v>87.87930796493191</v>
      </c>
      <c r="C77" s="27">
        <f>B77*30.2%</f>
        <v>26.539551005409436</v>
      </c>
      <c r="D77" s="27">
        <f>B77+C77</f>
        <v>114.41885897034135</v>
      </c>
    </row>
    <row r="78" spans="1:4" ht="14.25" customHeight="1">
      <c r="A78" s="3" t="s">
        <v>48</v>
      </c>
      <c r="B78" s="27">
        <f>'оплата '!F81</f>
        <v>63.98978735310576</v>
      </c>
      <c r="C78" s="27">
        <f aca="true" t="shared" si="5" ref="C78:C145">B78*30.2%</f>
        <v>19.32491578063794</v>
      </c>
      <c r="D78" s="27">
        <f aca="true" t="shared" si="6" ref="D78:D145">B78+C78</f>
        <v>83.3147031337437</v>
      </c>
    </row>
    <row r="79" spans="1:4" ht="17.25" customHeight="1">
      <c r="A79" s="3" t="s">
        <v>49</v>
      </c>
      <c r="B79" s="27">
        <f>'оплата '!F82</f>
        <v>204.76731952993845</v>
      </c>
      <c r="C79" s="27">
        <f t="shared" si="5"/>
        <v>61.83973049804141</v>
      </c>
      <c r="D79" s="27">
        <f t="shared" si="6"/>
        <v>266.6070500279799</v>
      </c>
    </row>
    <row r="80" spans="1:4" ht="16.5" customHeight="1">
      <c r="A80" s="3" t="s">
        <v>50</v>
      </c>
      <c r="B80" s="27">
        <f>'оплата '!F83</f>
        <v>85.31971647080768</v>
      </c>
      <c r="C80" s="27">
        <f t="shared" si="5"/>
        <v>25.76655437418392</v>
      </c>
      <c r="D80" s="27">
        <f t="shared" si="6"/>
        <v>111.08627084499159</v>
      </c>
    </row>
    <row r="81" spans="1:4" ht="15.75" customHeight="1">
      <c r="A81" s="3" t="s">
        <v>51</v>
      </c>
      <c r="B81" s="27">
        <f>'оплата '!F84</f>
        <v>44.792851147174034</v>
      </c>
      <c r="C81" s="27">
        <f t="shared" si="5"/>
        <v>13.527441046446558</v>
      </c>
      <c r="D81" s="27">
        <f t="shared" si="6"/>
        <v>58.32029219362059</v>
      </c>
    </row>
    <row r="82" spans="1:4" ht="17.25" customHeight="1">
      <c r="A82" s="3" t="s">
        <v>400</v>
      </c>
      <c r="B82" s="27">
        <f>'оплата '!F85</f>
        <v>26.235812814773364</v>
      </c>
      <c r="C82" s="27">
        <f t="shared" si="5"/>
        <v>7.923215470061556</v>
      </c>
      <c r="D82" s="27">
        <f t="shared" si="6"/>
        <v>34.15902828483492</v>
      </c>
    </row>
    <row r="83" spans="1:4" ht="16.5" customHeight="1">
      <c r="A83" s="3" t="s">
        <v>53</v>
      </c>
      <c r="B83" s="27">
        <f>'оплата '!F86</f>
        <v>68.25577317664614</v>
      </c>
      <c r="C83" s="27">
        <f t="shared" si="5"/>
        <v>20.613243499347135</v>
      </c>
      <c r="D83" s="27">
        <f t="shared" si="6"/>
        <v>88.86901667599328</v>
      </c>
    </row>
    <row r="84" spans="1:4" ht="16.5" customHeight="1">
      <c r="A84" s="3" t="s">
        <v>54</v>
      </c>
      <c r="B84" s="27">
        <f>'оплата '!F87</f>
        <v>89.58570229434807</v>
      </c>
      <c r="C84" s="27">
        <f t="shared" si="5"/>
        <v>27.054882092893116</v>
      </c>
      <c r="D84" s="27">
        <f t="shared" si="6"/>
        <v>116.64058438724118</v>
      </c>
    </row>
    <row r="85" spans="1:4" ht="17.25" customHeight="1">
      <c r="A85" s="3" t="s">
        <v>55</v>
      </c>
      <c r="B85" s="27">
        <f>'оплата '!F88</f>
        <v>134.80515202387613</v>
      </c>
      <c r="C85" s="27">
        <f t="shared" si="5"/>
        <v>40.71115591121059</v>
      </c>
      <c r="D85" s="27">
        <f t="shared" si="6"/>
        <v>175.51630793508673</v>
      </c>
    </row>
    <row r="86" spans="1:4" ht="16.5" customHeight="1">
      <c r="A86" s="3" t="s">
        <v>56</v>
      </c>
      <c r="B86" s="27">
        <f>'оплата '!F89</f>
        <v>134.80515202387613</v>
      </c>
      <c r="C86" s="27">
        <f t="shared" si="5"/>
        <v>40.71115591121059</v>
      </c>
      <c r="D86" s="27">
        <f t="shared" si="6"/>
        <v>175.51630793508673</v>
      </c>
    </row>
    <row r="87" spans="1:4" ht="16.5" customHeight="1">
      <c r="A87" s="3" t="s">
        <v>57</v>
      </c>
      <c r="B87" s="27">
        <f>'оплата '!F90</f>
        <v>179.17140458869613</v>
      </c>
      <c r="C87" s="27">
        <f t="shared" si="5"/>
        <v>54.10976418578623</v>
      </c>
      <c r="D87" s="27">
        <f t="shared" si="6"/>
        <v>233.28116877448235</v>
      </c>
    </row>
    <row r="88" spans="1:4" ht="15.75" customHeight="1">
      <c r="A88" s="3" t="s">
        <v>58</v>
      </c>
      <c r="B88" s="27">
        <f>'оплата '!F91</f>
        <v>59.72380152956538</v>
      </c>
      <c r="C88" s="27">
        <f t="shared" si="5"/>
        <v>18.036588061928743</v>
      </c>
      <c r="D88" s="27">
        <f t="shared" si="6"/>
        <v>77.76038959149412</v>
      </c>
    </row>
    <row r="89" spans="1:4" ht="16.5" customHeight="1">
      <c r="A89" s="3" t="s">
        <v>60</v>
      </c>
      <c r="B89" s="27">
        <f>'оплата '!F92</f>
        <v>53.75142137660884</v>
      </c>
      <c r="C89" s="27">
        <f t="shared" si="5"/>
        <v>16.23292925573587</v>
      </c>
      <c r="D89" s="27">
        <f t="shared" si="6"/>
        <v>69.9843506323447</v>
      </c>
    </row>
    <row r="90" spans="1:4" ht="17.25" customHeight="1">
      <c r="A90" s="3" t="s">
        <v>59</v>
      </c>
      <c r="B90" s="27">
        <f>'оплата '!F93</f>
        <v>448.7817086364484</v>
      </c>
      <c r="C90" s="27">
        <f t="shared" si="5"/>
        <v>135.5320760082074</v>
      </c>
      <c r="D90" s="27">
        <f t="shared" si="6"/>
        <v>584.3137846446558</v>
      </c>
    </row>
    <row r="91" spans="1:4" ht="16.5" customHeight="1">
      <c r="A91" s="3" t="s">
        <v>61</v>
      </c>
      <c r="B91" s="27">
        <f>'оплата '!F94</f>
        <v>210.09980180936392</v>
      </c>
      <c r="C91" s="27">
        <f t="shared" si="5"/>
        <v>63.450140146427906</v>
      </c>
      <c r="D91" s="27">
        <f t="shared" si="6"/>
        <v>273.54994195579184</v>
      </c>
    </row>
    <row r="92" spans="1:4" ht="15.75" customHeight="1">
      <c r="A92" s="3" t="s">
        <v>62</v>
      </c>
      <c r="B92" s="27">
        <f>'оплата '!F95</f>
        <v>131.39236336504382</v>
      </c>
      <c r="C92" s="27">
        <f t="shared" si="5"/>
        <v>39.680493736243236</v>
      </c>
      <c r="D92" s="27">
        <f t="shared" si="6"/>
        <v>171.07285710128707</v>
      </c>
    </row>
    <row r="93" spans="1:4" ht="15" customHeight="1">
      <c r="A93" s="3" t="s">
        <v>63</v>
      </c>
      <c r="B93" s="27">
        <f>'оплата '!F96</f>
        <v>39.46036886774855</v>
      </c>
      <c r="C93" s="27">
        <f t="shared" si="5"/>
        <v>11.917031398060061</v>
      </c>
      <c r="D93" s="27">
        <f t="shared" si="6"/>
        <v>51.37740026580861</v>
      </c>
    </row>
    <row r="94" spans="1:4" ht="14.25" customHeight="1">
      <c r="A94" s="3" t="s">
        <v>64</v>
      </c>
      <c r="B94" s="27">
        <f>'оплата '!F97</f>
        <v>22.609724864764036</v>
      </c>
      <c r="C94" s="27">
        <f t="shared" si="5"/>
        <v>6.828136909158739</v>
      </c>
      <c r="D94" s="27">
        <f t="shared" si="6"/>
        <v>29.437861773922776</v>
      </c>
    </row>
    <row r="95" spans="1:4" ht="17.25" customHeight="1">
      <c r="A95" s="3" t="s">
        <v>65</v>
      </c>
      <c r="B95" s="27">
        <f>'оплата '!F98</f>
        <v>131.39236336504382</v>
      </c>
      <c r="C95" s="27">
        <f t="shared" si="5"/>
        <v>39.680493736243236</v>
      </c>
      <c r="D95" s="27">
        <f t="shared" si="6"/>
        <v>171.07285710128707</v>
      </c>
    </row>
    <row r="96" spans="1:4" ht="17.25" customHeight="1">
      <c r="A96" s="3" t="s">
        <v>66</v>
      </c>
      <c r="B96" s="27">
        <f>'оплата '!F99</f>
        <v>168.93303861219923</v>
      </c>
      <c r="C96" s="27">
        <f t="shared" si="5"/>
        <v>51.017777660884164</v>
      </c>
      <c r="D96" s="27">
        <f t="shared" si="6"/>
        <v>219.95081627308338</v>
      </c>
    </row>
    <row r="97" spans="1:4" ht="17.25" customHeight="1">
      <c r="A97" s="3" t="s">
        <v>402</v>
      </c>
      <c r="B97" s="27">
        <f>'оплата '!F100</f>
        <v>206.90031244170862</v>
      </c>
      <c r="C97" s="27">
        <f t="shared" si="5"/>
        <v>62.483894357396004</v>
      </c>
      <c r="D97" s="27">
        <f t="shared" si="6"/>
        <v>269.3842067991046</v>
      </c>
    </row>
    <row r="98" spans="1:4" ht="15.75" customHeight="1">
      <c r="A98" s="3" t="s">
        <v>401</v>
      </c>
      <c r="B98" s="27">
        <f>'оплата '!F101</f>
        <v>281.98166293601935</v>
      </c>
      <c r="C98" s="27">
        <f t="shared" si="5"/>
        <v>85.15846220667784</v>
      </c>
      <c r="D98" s="27">
        <f t="shared" si="6"/>
        <v>367.1401251426972</v>
      </c>
    </row>
    <row r="99" spans="1:4" ht="14.25" customHeight="1">
      <c r="A99" s="3" t="s">
        <v>68</v>
      </c>
      <c r="B99" s="27">
        <f>'оплата '!F102</f>
        <v>263.2113253124417</v>
      </c>
      <c r="C99" s="27">
        <f t="shared" si="5"/>
        <v>79.48982024435739</v>
      </c>
      <c r="D99" s="27">
        <f t="shared" si="6"/>
        <v>342.70114555679913</v>
      </c>
    </row>
    <row r="100" spans="1:4" ht="16.5" customHeight="1">
      <c r="A100" s="3" t="s">
        <v>69</v>
      </c>
      <c r="B100" s="27">
        <f>'оплата '!F103</f>
        <v>338.2926758067524</v>
      </c>
      <c r="C100" s="27">
        <f t="shared" si="5"/>
        <v>102.16438809363923</v>
      </c>
      <c r="D100" s="27">
        <f t="shared" si="6"/>
        <v>440.45706390039163</v>
      </c>
    </row>
    <row r="101" spans="1:4" ht="16.5" customHeight="1">
      <c r="A101" s="3" t="s">
        <v>70</v>
      </c>
      <c r="B101" s="27">
        <f>'оплата '!F104</f>
        <v>90.01230087670211</v>
      </c>
      <c r="C101" s="27">
        <f t="shared" si="5"/>
        <v>27.18371486476404</v>
      </c>
      <c r="D101" s="27">
        <f t="shared" si="6"/>
        <v>117.19601574146616</v>
      </c>
    </row>
    <row r="102" spans="1:4" ht="16.5" customHeight="1">
      <c r="A102" s="3" t="s">
        <v>71</v>
      </c>
      <c r="B102" s="27">
        <f>'оплата '!F105</f>
        <v>112.62202574146613</v>
      </c>
      <c r="C102" s="27">
        <f t="shared" si="5"/>
        <v>34.01185177392277</v>
      </c>
      <c r="D102" s="27">
        <f t="shared" si="6"/>
        <v>146.63387751538892</v>
      </c>
    </row>
    <row r="103" spans="1:4" ht="17.25" customHeight="1">
      <c r="A103" s="3" t="s">
        <v>103</v>
      </c>
      <c r="B103" s="27">
        <f>'оплата '!F106</f>
        <v>206.90031244170862</v>
      </c>
      <c r="C103" s="27">
        <f t="shared" si="5"/>
        <v>62.483894357396004</v>
      </c>
      <c r="D103" s="27">
        <f t="shared" si="6"/>
        <v>269.3842067991046</v>
      </c>
    </row>
    <row r="104" spans="1:4" ht="17.25" customHeight="1">
      <c r="A104" s="3" t="s">
        <v>403</v>
      </c>
      <c r="B104" s="27">
        <f>'оплата '!F107</f>
        <v>176.6118130945719</v>
      </c>
      <c r="C104" s="27">
        <f t="shared" si="5"/>
        <v>53.33676755456071</v>
      </c>
      <c r="D104" s="27">
        <f t="shared" si="6"/>
        <v>229.9485806491326</v>
      </c>
    </row>
    <row r="105" spans="1:4" ht="18" customHeight="1">
      <c r="A105" s="3" t="s">
        <v>104</v>
      </c>
      <c r="B105" s="27">
        <f>'оплата '!F108</f>
        <v>150.16270098862154</v>
      </c>
      <c r="C105" s="27">
        <f t="shared" si="5"/>
        <v>45.3491356985637</v>
      </c>
      <c r="D105" s="27">
        <f t="shared" si="6"/>
        <v>195.51183668718522</v>
      </c>
    </row>
    <row r="106" spans="1:4" ht="16.5" customHeight="1">
      <c r="A106" s="3" t="s">
        <v>105</v>
      </c>
      <c r="B106" s="27">
        <f>'оплата '!F109</f>
        <v>68.25577317664614</v>
      </c>
      <c r="C106" s="27">
        <f t="shared" si="5"/>
        <v>20.613243499347135</v>
      </c>
      <c r="D106" s="27">
        <f t="shared" si="6"/>
        <v>88.86901667599328</v>
      </c>
    </row>
    <row r="107" spans="1:4" ht="15.75" customHeight="1">
      <c r="A107" s="3" t="s">
        <v>106</v>
      </c>
      <c r="B107" s="27">
        <f>'оплата '!F110</f>
        <v>68.25577317664614</v>
      </c>
      <c r="C107" s="27">
        <f t="shared" si="5"/>
        <v>20.613243499347135</v>
      </c>
      <c r="D107" s="27">
        <f t="shared" si="6"/>
        <v>88.86901667599328</v>
      </c>
    </row>
    <row r="108" spans="1:4" ht="18.75" customHeight="1">
      <c r="A108" s="3" t="s">
        <v>73</v>
      </c>
      <c r="B108" s="27">
        <f>'оплата '!F111</f>
        <v>0</v>
      </c>
      <c r="C108" s="27">
        <f>B108*30.2%</f>
        <v>0</v>
      </c>
      <c r="D108" s="27">
        <f>B108+C108</f>
        <v>0</v>
      </c>
    </row>
    <row r="109" spans="1:4" ht="18.75" customHeight="1">
      <c r="A109" s="3" t="s">
        <v>576</v>
      </c>
      <c r="B109" s="27">
        <f>'оплата '!F112</f>
        <v>393.96379080395445</v>
      </c>
      <c r="C109" s="27">
        <f>B109*30.2%</f>
        <v>118.97706482279425</v>
      </c>
      <c r="D109" s="27">
        <f>B109+C109</f>
        <v>512.9408556267487</v>
      </c>
    </row>
    <row r="110" spans="1:4" ht="18.75" customHeight="1">
      <c r="A110" s="3" t="s">
        <v>577</v>
      </c>
      <c r="B110" s="27">
        <f>'оплата '!F113</f>
        <v>472.88452853945154</v>
      </c>
      <c r="C110" s="27">
        <f>B110*30.2%</f>
        <v>142.81112761891436</v>
      </c>
      <c r="D110" s="27">
        <f>B110+C110</f>
        <v>615.6956561583659</v>
      </c>
    </row>
    <row r="111" spans="1:4" ht="18.75" customHeight="1">
      <c r="A111" s="3" t="s">
        <v>578</v>
      </c>
      <c r="B111" s="27">
        <f>'оплата '!F114</f>
        <v>551.5919669837717</v>
      </c>
      <c r="C111" s="27">
        <f>B111*30.2%</f>
        <v>166.58077402909905</v>
      </c>
      <c r="D111" s="27">
        <f>B111+C111</f>
        <v>718.1727410128708</v>
      </c>
    </row>
    <row r="112" spans="1:4" ht="18.75" customHeight="1">
      <c r="A112" s="3" t="s">
        <v>72</v>
      </c>
      <c r="B112" s="27">
        <f>'оплата '!F115</f>
        <v>315.2563523596344</v>
      </c>
      <c r="C112" s="27">
        <f>B112*30.2%</f>
        <v>95.20741841260958</v>
      </c>
      <c r="D112" s="27">
        <f>B112+C112</f>
        <v>410.46377077224395</v>
      </c>
    </row>
    <row r="113" spans="1:4" ht="15.75" customHeight="1">
      <c r="A113" s="3" t="s">
        <v>107</v>
      </c>
      <c r="B113" s="27">
        <f>'оплата '!F116</f>
        <v>112.62202574146613</v>
      </c>
      <c r="C113" s="27">
        <f t="shared" si="5"/>
        <v>34.01185177392277</v>
      </c>
      <c r="D113" s="27">
        <f t="shared" si="6"/>
        <v>146.63387751538892</v>
      </c>
    </row>
    <row r="114" spans="1:4" ht="15">
      <c r="A114" s="3" t="s">
        <v>108</v>
      </c>
      <c r="B114" s="27">
        <f>'оплата '!F117</f>
        <v>262.78472673008764</v>
      </c>
      <c r="C114" s="27">
        <f t="shared" si="5"/>
        <v>79.36098747248647</v>
      </c>
      <c r="D114" s="27">
        <f t="shared" si="6"/>
        <v>342.14571420257414</v>
      </c>
    </row>
    <row r="115" spans="1:4" ht="16.5" customHeight="1">
      <c r="A115" s="3" t="s">
        <v>109</v>
      </c>
      <c r="B115" s="27">
        <f>'оплата '!F118</f>
        <v>157.8414754709942</v>
      </c>
      <c r="C115" s="27">
        <f t="shared" si="5"/>
        <v>47.668125592240244</v>
      </c>
      <c r="D115" s="27">
        <f t="shared" si="6"/>
        <v>205.50960106323444</v>
      </c>
    </row>
    <row r="116" spans="1:4" ht="17.25" customHeight="1">
      <c r="A116" s="3" t="s">
        <v>110</v>
      </c>
      <c r="B116" s="27">
        <f>'оплата '!F119</f>
        <v>157.8414754709942</v>
      </c>
      <c r="C116" s="27">
        <f t="shared" si="5"/>
        <v>47.668125592240244</v>
      </c>
      <c r="D116" s="27">
        <f t="shared" si="6"/>
        <v>205.50960106323444</v>
      </c>
    </row>
    <row r="117" spans="1:4" ht="17.25" customHeight="1">
      <c r="A117" s="3" t="s">
        <v>111</v>
      </c>
      <c r="B117" s="27">
        <f>'оплата '!F120</f>
        <v>179.17140458869613</v>
      </c>
      <c r="C117" s="27">
        <f t="shared" si="5"/>
        <v>54.10976418578623</v>
      </c>
      <c r="D117" s="27">
        <f t="shared" si="6"/>
        <v>233.28116877448235</v>
      </c>
    </row>
    <row r="118" spans="1:4" ht="18" customHeight="1">
      <c r="A118" s="3" t="s">
        <v>112</v>
      </c>
      <c r="B118" s="27">
        <f>'оплата '!F121</f>
        <v>85.31971647080768</v>
      </c>
      <c r="C118" s="27">
        <f t="shared" si="5"/>
        <v>25.76655437418392</v>
      </c>
      <c r="D118" s="27">
        <f t="shared" si="6"/>
        <v>111.08627084499159</v>
      </c>
    </row>
    <row r="119" spans="1:4" ht="16.5" customHeight="1">
      <c r="A119" s="3" t="s">
        <v>113</v>
      </c>
      <c r="B119" s="27">
        <f>'оплата '!F122</f>
        <v>57.59080861779518</v>
      </c>
      <c r="C119" s="27">
        <f t="shared" si="5"/>
        <v>17.392424202574144</v>
      </c>
      <c r="D119" s="27">
        <f t="shared" si="6"/>
        <v>74.98323282036932</v>
      </c>
    </row>
    <row r="120" spans="1:4" ht="17.25" customHeight="1">
      <c r="A120" s="3" t="s">
        <v>114</v>
      </c>
      <c r="B120" s="27">
        <f>'оплата '!F123</f>
        <v>403.9888574892744</v>
      </c>
      <c r="C120" s="27">
        <f t="shared" si="5"/>
        <v>122.00463496176086</v>
      </c>
      <c r="D120" s="27">
        <f t="shared" si="6"/>
        <v>525.9934924510352</v>
      </c>
    </row>
    <row r="121" spans="1:4" ht="18.75" customHeight="1">
      <c r="A121" s="3" t="s">
        <v>115</v>
      </c>
      <c r="B121" s="27">
        <f>'оплата '!F124</f>
        <v>538.7940095131505</v>
      </c>
      <c r="C121" s="27">
        <f t="shared" si="5"/>
        <v>162.71579087297144</v>
      </c>
      <c r="D121" s="27">
        <f t="shared" si="6"/>
        <v>701.5098003861219</v>
      </c>
    </row>
    <row r="122" spans="1:4" ht="18" customHeight="1">
      <c r="A122" s="3" t="s">
        <v>83</v>
      </c>
      <c r="B122" s="27">
        <f>'оплата '!F125</f>
        <v>26.235812814773364</v>
      </c>
      <c r="C122" s="27">
        <f t="shared" si="5"/>
        <v>7.923215470061556</v>
      </c>
      <c r="D122" s="27">
        <f t="shared" si="6"/>
        <v>34.15902828483492</v>
      </c>
    </row>
    <row r="123" spans="1:4" ht="18.75" customHeight="1">
      <c r="A123" s="3" t="s">
        <v>84</v>
      </c>
      <c r="B123" s="27">
        <f>'оплата '!F126</f>
        <v>52.47162562954673</v>
      </c>
      <c r="C123" s="27">
        <f t="shared" si="5"/>
        <v>15.846430940123112</v>
      </c>
      <c r="D123" s="27">
        <f t="shared" si="6"/>
        <v>68.31805656966984</v>
      </c>
    </row>
    <row r="124" spans="1:4" ht="19.5" customHeight="1">
      <c r="A124" s="3" t="s">
        <v>116</v>
      </c>
      <c r="B124" s="27">
        <f>'оплата '!F127</f>
        <v>57.59080861779518</v>
      </c>
      <c r="C124" s="27">
        <f t="shared" si="5"/>
        <v>17.392424202574144</v>
      </c>
      <c r="D124" s="27">
        <f t="shared" si="6"/>
        <v>74.98323282036932</v>
      </c>
    </row>
    <row r="125" spans="1:4" ht="15">
      <c r="A125" s="3" t="s">
        <v>117</v>
      </c>
      <c r="B125" s="27">
        <f>'оплата '!F128</f>
        <v>179.17140458869613</v>
      </c>
      <c r="C125" s="27">
        <f t="shared" si="5"/>
        <v>54.10976418578623</v>
      </c>
      <c r="D125" s="27">
        <f t="shared" si="6"/>
        <v>233.28116877448235</v>
      </c>
    </row>
    <row r="126" spans="1:4" ht="18.75" customHeight="1">
      <c r="A126" s="3" t="s">
        <v>118</v>
      </c>
      <c r="B126" s="27">
        <f>'оплата '!F129</f>
        <v>26.36379238947957</v>
      </c>
      <c r="C126" s="27">
        <f t="shared" si="5"/>
        <v>7.96186530162283</v>
      </c>
      <c r="D126" s="27">
        <f t="shared" si="6"/>
        <v>34.3256576911024</v>
      </c>
    </row>
    <row r="127" spans="1:4" ht="15" customHeight="1">
      <c r="A127" s="3" t="s">
        <v>119</v>
      </c>
      <c r="B127" s="27">
        <f>'оплата '!F130</f>
        <v>78.9207377354971</v>
      </c>
      <c r="C127" s="27">
        <f t="shared" si="5"/>
        <v>23.834062796120122</v>
      </c>
      <c r="D127" s="27">
        <f t="shared" si="6"/>
        <v>102.75480053161722</v>
      </c>
    </row>
    <row r="128" spans="1:4" ht="18" customHeight="1">
      <c r="A128" s="3" t="s">
        <v>120</v>
      </c>
      <c r="B128" s="27">
        <f>'оплата '!F131</f>
        <v>131.39236336504382</v>
      </c>
      <c r="C128" s="27">
        <f t="shared" si="5"/>
        <v>39.680493736243236</v>
      </c>
      <c r="D128" s="27">
        <f t="shared" si="6"/>
        <v>171.07285710128707</v>
      </c>
    </row>
    <row r="129" spans="1:4" ht="16.5" customHeight="1">
      <c r="A129" s="3" t="s">
        <v>86</v>
      </c>
      <c r="B129" s="27">
        <f>'оплата '!F132</f>
        <v>0</v>
      </c>
      <c r="C129" s="27">
        <f t="shared" si="5"/>
        <v>0</v>
      </c>
      <c r="D129" s="27">
        <f t="shared" si="6"/>
        <v>0</v>
      </c>
    </row>
    <row r="130" spans="1:4" ht="16.5" customHeight="1">
      <c r="A130" s="3" t="s">
        <v>579</v>
      </c>
      <c r="B130" s="27">
        <f>'оплата '!F133</f>
        <v>26.235812814773364</v>
      </c>
      <c r="C130" s="27">
        <f t="shared" si="5"/>
        <v>7.923215470061556</v>
      </c>
      <c r="D130" s="27">
        <f t="shared" si="6"/>
        <v>34.15902828483492</v>
      </c>
    </row>
    <row r="131" spans="1:4" ht="16.5" customHeight="1">
      <c r="A131" s="3" t="s">
        <v>581</v>
      </c>
      <c r="B131" s="27">
        <f>'оплата '!F134</f>
        <v>78.70743844432008</v>
      </c>
      <c r="C131" s="27">
        <f t="shared" si="5"/>
        <v>23.769646410184663</v>
      </c>
      <c r="D131" s="27">
        <f t="shared" si="6"/>
        <v>102.47708485450474</v>
      </c>
    </row>
    <row r="132" spans="1:4" ht="16.5" customHeight="1">
      <c r="A132" s="3" t="s">
        <v>582</v>
      </c>
      <c r="B132" s="27">
        <f>'оплата '!F135</f>
        <v>262.78472673008764</v>
      </c>
      <c r="C132" s="27">
        <f t="shared" si="5"/>
        <v>79.36098747248647</v>
      </c>
      <c r="D132" s="27">
        <f t="shared" si="6"/>
        <v>342.14571420257414</v>
      </c>
    </row>
    <row r="133" spans="1:4" ht="15.75" customHeight="1">
      <c r="A133" s="3" t="s">
        <v>432</v>
      </c>
      <c r="B133" s="27">
        <f>'оплата '!F136</f>
        <v>122.43379313560902</v>
      </c>
      <c r="C133" s="27">
        <f t="shared" si="5"/>
        <v>36.97500552695392</v>
      </c>
      <c r="D133" s="27">
        <f t="shared" si="6"/>
        <v>159.40879866256296</v>
      </c>
    </row>
    <row r="134" spans="1:4" ht="15.75" customHeight="1">
      <c r="A134" s="3" t="s">
        <v>430</v>
      </c>
      <c r="B134" s="27">
        <f>'оплата '!F137</f>
        <v>174.90541876515576</v>
      </c>
      <c r="C134" s="27">
        <f t="shared" si="5"/>
        <v>52.821436467077035</v>
      </c>
      <c r="D134" s="27">
        <f t="shared" si="6"/>
        <v>227.7268552322328</v>
      </c>
    </row>
    <row r="135" spans="1:4" ht="15.75" customHeight="1">
      <c r="A135" s="3" t="s">
        <v>310</v>
      </c>
      <c r="B135" s="27">
        <f>'оплата '!F138</f>
        <v>55.031217123670956</v>
      </c>
      <c r="C135" s="27">
        <f t="shared" si="5"/>
        <v>16.619427571348627</v>
      </c>
      <c r="D135" s="27">
        <f t="shared" si="6"/>
        <v>71.65064469501958</v>
      </c>
    </row>
    <row r="136" spans="1:4" ht="15.75" customHeight="1">
      <c r="A136" s="3" t="s">
        <v>311</v>
      </c>
      <c r="B136" s="27">
        <f>'оплата '!F139</f>
        <v>30.288499347136725</v>
      </c>
      <c r="C136" s="27">
        <f t="shared" si="5"/>
        <v>9.14712680283529</v>
      </c>
      <c r="D136" s="27">
        <f t="shared" si="6"/>
        <v>39.435626149972016</v>
      </c>
    </row>
    <row r="137" spans="1:4" ht="15.75" customHeight="1">
      <c r="A137" s="3" t="s">
        <v>312</v>
      </c>
      <c r="B137" s="27">
        <f>'оплата '!F140</f>
        <v>106.6496455885096</v>
      </c>
      <c r="C137" s="27">
        <f t="shared" si="5"/>
        <v>32.2081929677299</v>
      </c>
      <c r="D137" s="27">
        <f t="shared" si="6"/>
        <v>138.8578385562395</v>
      </c>
    </row>
    <row r="138" spans="1:4" ht="15.75" customHeight="1">
      <c r="A138" s="3" t="s">
        <v>339</v>
      </c>
      <c r="B138" s="27">
        <f>'оплата '!F141</f>
        <v>81.0537306472673</v>
      </c>
      <c r="C138" s="27">
        <f t="shared" si="5"/>
        <v>24.478226655474725</v>
      </c>
      <c r="D138" s="27">
        <f t="shared" si="6"/>
        <v>105.53195730274203</v>
      </c>
    </row>
    <row r="139" spans="1:4" ht="15.75" customHeight="1">
      <c r="A139" s="3" t="s">
        <v>314</v>
      </c>
      <c r="B139" s="27">
        <f>'оплата '!F142</f>
        <v>13.139236336504384</v>
      </c>
      <c r="C139" s="27">
        <f t="shared" si="5"/>
        <v>3.9680493736243236</v>
      </c>
      <c r="D139" s="27">
        <f t="shared" si="6"/>
        <v>17.107285710128707</v>
      </c>
    </row>
    <row r="140" spans="1:4" ht="15.75" customHeight="1">
      <c r="A140" s="3" t="s">
        <v>315</v>
      </c>
      <c r="B140" s="27">
        <f>'оплата '!F143</f>
        <v>20.98865025181869</v>
      </c>
      <c r="C140" s="27">
        <f t="shared" si="5"/>
        <v>6.338572376049244</v>
      </c>
      <c r="D140" s="27">
        <f t="shared" si="6"/>
        <v>27.327222627867933</v>
      </c>
    </row>
    <row r="141" spans="1:4" ht="15.75" customHeight="1">
      <c r="A141" s="3" t="s">
        <v>341</v>
      </c>
      <c r="B141" s="27">
        <f>'оплата '!F144</f>
        <v>106.6496455885096</v>
      </c>
      <c r="C141" s="27">
        <f t="shared" si="5"/>
        <v>32.2081929677299</v>
      </c>
      <c r="D141" s="27">
        <f t="shared" si="6"/>
        <v>138.8578385562395</v>
      </c>
    </row>
    <row r="142" spans="1:4" ht="15.75" customHeight="1">
      <c r="A142" s="3" t="s">
        <v>340</v>
      </c>
      <c r="B142" s="27">
        <f>'оплата '!F145</f>
        <v>213.2992911770192</v>
      </c>
      <c r="C142" s="27">
        <f t="shared" si="5"/>
        <v>64.4163859354598</v>
      </c>
      <c r="D142" s="27">
        <f t="shared" si="6"/>
        <v>277.715677112479</v>
      </c>
    </row>
    <row r="143" spans="1:4" ht="15.75" customHeight="1">
      <c r="A143" s="3" t="s">
        <v>336</v>
      </c>
      <c r="B143" s="27">
        <f>'оплата '!F146</f>
        <v>106.6496455885096</v>
      </c>
      <c r="C143" s="27">
        <f t="shared" si="5"/>
        <v>32.2081929677299</v>
      </c>
      <c r="D143" s="27">
        <f t="shared" si="6"/>
        <v>138.8578385562395</v>
      </c>
    </row>
    <row r="144" spans="1:4" ht="31.5" customHeight="1">
      <c r="A144" s="3" t="s">
        <v>337</v>
      </c>
      <c r="B144" s="27">
        <f>'оплата '!F147</f>
        <v>106.6496455885096</v>
      </c>
      <c r="C144" s="27">
        <f t="shared" si="5"/>
        <v>32.2081929677299</v>
      </c>
      <c r="D144" s="27">
        <f t="shared" si="6"/>
        <v>138.8578385562395</v>
      </c>
    </row>
    <row r="145" spans="1:4" ht="15.75" customHeight="1">
      <c r="A145" s="3" t="s">
        <v>121</v>
      </c>
      <c r="B145" s="27">
        <f>'оплата '!F148</f>
        <v>39.417709009513146</v>
      </c>
      <c r="C145" s="27">
        <f t="shared" si="5"/>
        <v>11.90414812087297</v>
      </c>
      <c r="D145" s="27">
        <f t="shared" si="6"/>
        <v>51.321857130386114</v>
      </c>
    </row>
    <row r="146" spans="1:4" ht="15">
      <c r="A146" s="162" t="s">
        <v>122</v>
      </c>
      <c r="B146" s="164"/>
      <c r="C146" s="166"/>
      <c r="D146" s="3"/>
    </row>
    <row r="147" spans="1:4" ht="17.25" customHeight="1">
      <c r="A147" s="22" t="s">
        <v>123</v>
      </c>
      <c r="B147" s="27">
        <f>'оплата '!F150</f>
        <v>140.77753217683266</v>
      </c>
      <c r="C147" s="27">
        <f>B147*30.2%</f>
        <v>42.51481471740346</v>
      </c>
      <c r="D147" s="27">
        <f>B147+C147</f>
        <v>183.29234689423612</v>
      </c>
    </row>
    <row r="148" spans="1:4" ht="19.5" customHeight="1">
      <c r="A148" s="22" t="s">
        <v>124</v>
      </c>
      <c r="B148" s="27">
        <f>'оплата '!F151</f>
        <v>66.97597742958402</v>
      </c>
      <c r="C148" s="27">
        <f aca="true" t="shared" si="7" ref="C148:C164">B148*30.2%</f>
        <v>20.226745183734373</v>
      </c>
      <c r="D148" s="27">
        <f aca="true" t="shared" si="8" ref="D148:D164">B148+C148</f>
        <v>87.2027226133184</v>
      </c>
    </row>
    <row r="149" spans="1:4" ht="17.25" customHeight="1">
      <c r="A149" s="22" t="s">
        <v>125</v>
      </c>
      <c r="B149" s="27">
        <f>'оплата '!F152</f>
        <v>315.6829509419884</v>
      </c>
      <c r="C149" s="27">
        <f t="shared" si="7"/>
        <v>95.33625118448049</v>
      </c>
      <c r="D149" s="27">
        <f t="shared" si="8"/>
        <v>411.0192021264689</v>
      </c>
    </row>
    <row r="150" spans="1:4" ht="18.75" customHeight="1">
      <c r="A150" s="22" t="s">
        <v>126</v>
      </c>
      <c r="B150" s="27">
        <f>'оплата '!F153</f>
        <v>421.05280078343594</v>
      </c>
      <c r="C150" s="27">
        <f t="shared" si="7"/>
        <v>127.15794583659765</v>
      </c>
      <c r="D150" s="27">
        <f t="shared" si="8"/>
        <v>548.2107466200335</v>
      </c>
    </row>
    <row r="151" spans="1:4" ht="18.75" customHeight="1">
      <c r="A151" s="22" t="s">
        <v>127</v>
      </c>
      <c r="B151" s="27">
        <f>'оплата '!F154</f>
        <v>73.3749561648946</v>
      </c>
      <c r="C151" s="27">
        <f t="shared" si="7"/>
        <v>22.15923676179817</v>
      </c>
      <c r="D151" s="27">
        <f t="shared" si="8"/>
        <v>95.53419292669277</v>
      </c>
    </row>
    <row r="152" spans="1:4" ht="19.5" customHeight="1">
      <c r="A152" s="22" t="s">
        <v>224</v>
      </c>
      <c r="B152" s="27">
        <f>'оплата '!F155</f>
        <v>57.59080861779518</v>
      </c>
      <c r="C152" s="27">
        <f t="shared" si="7"/>
        <v>17.392424202574144</v>
      </c>
      <c r="D152" s="27">
        <f t="shared" si="8"/>
        <v>74.98323282036932</v>
      </c>
    </row>
    <row r="153" spans="1:4" ht="18.75" customHeight="1">
      <c r="A153" s="22" t="s">
        <v>128</v>
      </c>
      <c r="B153" s="27">
        <f>'оплата '!F156</f>
        <v>73.3749561648946</v>
      </c>
      <c r="C153" s="27">
        <f t="shared" si="7"/>
        <v>22.15923676179817</v>
      </c>
      <c r="D153" s="27">
        <f t="shared" si="8"/>
        <v>95.53419292669277</v>
      </c>
    </row>
    <row r="154" spans="1:4" ht="15">
      <c r="A154" s="22" t="s">
        <v>129</v>
      </c>
      <c r="B154" s="27">
        <f>'оплата '!F157</f>
        <v>57.59080861779518</v>
      </c>
      <c r="C154" s="27">
        <f t="shared" si="7"/>
        <v>17.392424202574144</v>
      </c>
      <c r="D154" s="27">
        <f t="shared" si="8"/>
        <v>74.98323282036932</v>
      </c>
    </row>
    <row r="155" spans="1:4" ht="17.25" customHeight="1">
      <c r="A155" s="22" t="s">
        <v>130</v>
      </c>
      <c r="B155" s="27">
        <f>'оплата '!F158</f>
        <v>85.31971647080768</v>
      </c>
      <c r="C155" s="27">
        <f t="shared" si="7"/>
        <v>25.76655437418392</v>
      </c>
      <c r="D155" s="27">
        <f t="shared" si="8"/>
        <v>111.08627084499159</v>
      </c>
    </row>
    <row r="156" spans="1:4" ht="15.75" customHeight="1">
      <c r="A156" s="22" t="s">
        <v>352</v>
      </c>
      <c r="B156" s="27">
        <f>'оплата '!F159</f>
        <v>179.59800317105018</v>
      </c>
      <c r="C156" s="27">
        <f t="shared" si="7"/>
        <v>54.23859695765715</v>
      </c>
      <c r="D156" s="27">
        <f t="shared" si="8"/>
        <v>233.83660012870735</v>
      </c>
    </row>
    <row r="157" spans="1:4" ht="19.5" customHeight="1">
      <c r="A157" s="22" t="s">
        <v>351</v>
      </c>
      <c r="B157" s="27">
        <f>'оплата '!F160</f>
        <v>80.62713206491325</v>
      </c>
      <c r="C157" s="27">
        <f t="shared" si="7"/>
        <v>24.349393883603803</v>
      </c>
      <c r="D157" s="27">
        <f t="shared" si="8"/>
        <v>104.97652594851706</v>
      </c>
    </row>
    <row r="158" spans="1:4" ht="18" customHeight="1">
      <c r="A158" s="22" t="s">
        <v>133</v>
      </c>
      <c r="B158" s="27">
        <f>'оплата '!F161</f>
        <v>134.80515202387613</v>
      </c>
      <c r="C158" s="27">
        <f t="shared" si="7"/>
        <v>40.71115591121059</v>
      </c>
      <c r="D158" s="27">
        <f t="shared" si="8"/>
        <v>175.51630793508673</v>
      </c>
    </row>
    <row r="159" spans="1:4" ht="15.75" customHeight="1">
      <c r="A159" s="22" t="s">
        <v>134</v>
      </c>
      <c r="B159" s="27">
        <f>'оплата '!F162</f>
        <v>60.57699869427345</v>
      </c>
      <c r="C159" s="27">
        <f t="shared" si="7"/>
        <v>18.29425360567058</v>
      </c>
      <c r="D159" s="27">
        <f t="shared" si="8"/>
        <v>78.87125229994403</v>
      </c>
    </row>
    <row r="160" spans="1:4" ht="21" customHeight="1">
      <c r="A160" s="22" t="s">
        <v>135</v>
      </c>
      <c r="B160" s="27">
        <f>'оплата '!F163</f>
        <v>179.59800317105018</v>
      </c>
      <c r="C160" s="27">
        <f t="shared" si="7"/>
        <v>54.23859695765715</v>
      </c>
      <c r="D160" s="27">
        <f t="shared" si="8"/>
        <v>233.83660012870735</v>
      </c>
    </row>
    <row r="161" spans="1:4" ht="15">
      <c r="A161" s="22" t="s">
        <v>136</v>
      </c>
      <c r="B161" s="27">
        <f>'оплата '!F164</f>
        <v>110.91563141204999</v>
      </c>
      <c r="C161" s="27">
        <f t="shared" si="7"/>
        <v>33.4965206864391</v>
      </c>
      <c r="D161" s="27">
        <f t="shared" si="8"/>
        <v>144.4121520984891</v>
      </c>
    </row>
    <row r="162" spans="1:4" ht="15">
      <c r="A162" s="22" t="s">
        <v>435</v>
      </c>
      <c r="B162" s="27">
        <f>'оплата '!F165</f>
        <v>170.63943294161535</v>
      </c>
      <c r="C162" s="27">
        <f t="shared" si="7"/>
        <v>51.53310874836784</v>
      </c>
      <c r="D162" s="27">
        <f t="shared" si="8"/>
        <v>222.17254168998318</v>
      </c>
    </row>
    <row r="163" spans="1:4" ht="30.75">
      <c r="A163" s="22" t="s">
        <v>434</v>
      </c>
      <c r="B163" s="27">
        <f>'оплата '!F166</f>
        <v>81.90692781197536</v>
      </c>
      <c r="C163" s="27">
        <f t="shared" si="7"/>
        <v>24.735892199216558</v>
      </c>
      <c r="D163" s="27">
        <f t="shared" si="8"/>
        <v>106.64282001119193</v>
      </c>
    </row>
    <row r="164" spans="1:4" ht="16.5" customHeight="1">
      <c r="A164" s="22" t="s">
        <v>137</v>
      </c>
      <c r="B164" s="27">
        <f>'оплата '!F167</f>
        <v>105.36984984144748</v>
      </c>
      <c r="C164" s="27">
        <f t="shared" si="7"/>
        <v>31.821694652117138</v>
      </c>
      <c r="D164" s="27">
        <f t="shared" si="8"/>
        <v>137.1915444935646</v>
      </c>
    </row>
    <row r="165" spans="1:4" ht="15">
      <c r="A165" s="162" t="s">
        <v>144</v>
      </c>
      <c r="B165" s="164"/>
      <c r="C165" s="164"/>
      <c r="D165" s="164"/>
    </row>
    <row r="166" spans="1:4" ht="15">
      <c r="A166" s="141" t="s">
        <v>331</v>
      </c>
      <c r="B166" s="146">
        <f>'оплата '!F169</f>
        <v>5.33248227942548</v>
      </c>
      <c r="C166" s="146">
        <f>B166*30.2%</f>
        <v>1.610409648386495</v>
      </c>
      <c r="D166" s="146">
        <f>B166+C166</f>
        <v>6.942891927811974</v>
      </c>
    </row>
    <row r="167" spans="1:4" ht="33" customHeight="1">
      <c r="A167" s="22" t="s">
        <v>408</v>
      </c>
      <c r="B167" s="27">
        <f>'оплата '!F170</f>
        <v>26.235812814773364</v>
      </c>
      <c r="C167" s="27">
        <f>B167*30.2%</f>
        <v>7.923215470061556</v>
      </c>
      <c r="D167" s="27">
        <f>B167+C167</f>
        <v>34.15902828483492</v>
      </c>
    </row>
    <row r="168" spans="1:4" ht="15">
      <c r="A168" s="162" t="s">
        <v>147</v>
      </c>
      <c r="B168" s="167"/>
      <c r="C168" s="167"/>
      <c r="D168" s="167"/>
    </row>
    <row r="169" spans="1:4" ht="36.75" customHeight="1">
      <c r="A169" s="3" t="s">
        <v>237</v>
      </c>
      <c r="B169" s="27">
        <f>'оплата '!F172</f>
        <v>2.55959149412423</v>
      </c>
      <c r="C169" s="27">
        <f>B169*30.2%</f>
        <v>0.7729966312255174</v>
      </c>
      <c r="D169" s="27">
        <f>B169+C169</f>
        <v>3.332588125349748</v>
      </c>
    </row>
    <row r="170" spans="1:4" ht="21.75" customHeight="1">
      <c r="A170" s="3" t="s">
        <v>170</v>
      </c>
      <c r="B170" s="27">
        <f>'оплата '!F173</f>
        <v>2.132992911770192</v>
      </c>
      <c r="C170" s="27">
        <f aca="true" t="shared" si="9" ref="C170:C185">B170*30.2%</f>
        <v>0.644163859354598</v>
      </c>
      <c r="D170" s="27">
        <f aca="true" t="shared" si="10" ref="D170:D185">B170+C170</f>
        <v>2.77715677112479</v>
      </c>
    </row>
    <row r="171" spans="1:4" ht="21.75" customHeight="1">
      <c r="A171" s="3" t="s">
        <v>332</v>
      </c>
      <c r="B171" s="27">
        <f>'оплата '!F174</f>
        <v>656.7485175340421</v>
      </c>
      <c r="C171" s="27">
        <f t="shared" si="9"/>
        <v>198.3380522952807</v>
      </c>
      <c r="D171" s="27">
        <f t="shared" si="10"/>
        <v>855.0865698293228</v>
      </c>
    </row>
    <row r="172" spans="1:4" ht="21.75" customHeight="1">
      <c r="A172" s="3" t="s">
        <v>333</v>
      </c>
      <c r="B172" s="27">
        <f>'оплата '!F175</f>
        <v>472.88452853945154</v>
      </c>
      <c r="C172" s="27">
        <f t="shared" si="9"/>
        <v>142.81112761891436</v>
      </c>
      <c r="D172" s="27">
        <f t="shared" si="10"/>
        <v>615.6956561583659</v>
      </c>
    </row>
    <row r="173" spans="1:4" ht="21.75" customHeight="1">
      <c r="A173" s="3" t="s">
        <v>97</v>
      </c>
      <c r="B173" s="27">
        <f>'оплата '!F176</f>
        <v>0</v>
      </c>
      <c r="C173" s="27">
        <f t="shared" si="9"/>
        <v>0</v>
      </c>
      <c r="D173" s="27">
        <f t="shared" si="10"/>
        <v>0</v>
      </c>
    </row>
    <row r="174" spans="1:4" ht="21.75" customHeight="1">
      <c r="A174" s="3" t="s">
        <v>583</v>
      </c>
      <c r="B174" s="27">
        <f>'оплата '!F177</f>
        <v>39.417709009513146</v>
      </c>
      <c r="C174" s="27">
        <f t="shared" si="9"/>
        <v>11.90414812087297</v>
      </c>
      <c r="D174" s="27">
        <f t="shared" si="10"/>
        <v>51.321857130386114</v>
      </c>
    </row>
    <row r="175" spans="1:4" ht="21.75" customHeight="1">
      <c r="A175" s="3" t="s">
        <v>585</v>
      </c>
      <c r="B175" s="27">
        <f>'оплата '!F178</f>
        <v>65.65352182428651</v>
      </c>
      <c r="C175" s="27">
        <f t="shared" si="9"/>
        <v>19.827363590934528</v>
      </c>
      <c r="D175" s="27">
        <f t="shared" si="10"/>
        <v>85.48088541522104</v>
      </c>
    </row>
    <row r="176" spans="1:4" ht="21.75" customHeight="1">
      <c r="A176" s="3" t="s">
        <v>369</v>
      </c>
      <c r="B176" s="27">
        <f>'оплата '!F179</f>
        <v>0.8531971647080768</v>
      </c>
      <c r="C176" s="27">
        <f>B176*30.2%</f>
        <v>0.2576655437418392</v>
      </c>
      <c r="D176" s="27">
        <f t="shared" si="10"/>
        <v>1.110862708449916</v>
      </c>
    </row>
    <row r="177" spans="1:4" ht="16.5" customHeight="1">
      <c r="A177" s="3" t="s">
        <v>171</v>
      </c>
      <c r="B177" s="27">
        <f>'оплата '!F180</f>
        <v>56.311012870733066</v>
      </c>
      <c r="C177" s="27">
        <f t="shared" si="9"/>
        <v>17.005925886961386</v>
      </c>
      <c r="D177" s="27">
        <f t="shared" si="10"/>
        <v>73.31693875769446</v>
      </c>
    </row>
    <row r="178" spans="1:4" ht="15">
      <c r="A178" s="3" t="s">
        <v>172</v>
      </c>
      <c r="B178" s="27">
        <f>'оплата '!F181</f>
        <v>47.7790412236523</v>
      </c>
      <c r="C178" s="27">
        <f t="shared" si="9"/>
        <v>14.429270449542994</v>
      </c>
      <c r="D178" s="27">
        <f t="shared" si="10"/>
        <v>62.2083116731953</v>
      </c>
    </row>
    <row r="179" spans="1:4" ht="30.75" customHeight="1">
      <c r="A179" s="3" t="s">
        <v>238</v>
      </c>
      <c r="B179" s="27">
        <f>'оплата '!F182</f>
        <v>4.692584405894423</v>
      </c>
      <c r="C179" s="27">
        <f t="shared" si="9"/>
        <v>1.4171604905801156</v>
      </c>
      <c r="D179" s="27">
        <f t="shared" si="10"/>
        <v>6.109744896474538</v>
      </c>
    </row>
    <row r="180" spans="1:4" ht="20.25" customHeight="1">
      <c r="A180" s="3" t="s">
        <v>148</v>
      </c>
      <c r="B180" s="27">
        <f>'оплата '!F183</f>
        <v>21.75652770005596</v>
      </c>
      <c r="C180" s="27">
        <f t="shared" si="9"/>
        <v>6.570471365416899</v>
      </c>
      <c r="D180" s="27">
        <f t="shared" si="10"/>
        <v>28.326999065472858</v>
      </c>
    </row>
    <row r="181" spans="1:4" ht="17.25" customHeight="1">
      <c r="A181" s="3" t="s">
        <v>149</v>
      </c>
      <c r="B181" s="27">
        <f>'оплата '!F184</f>
        <v>13.22455605297519</v>
      </c>
      <c r="C181" s="27">
        <f t="shared" si="9"/>
        <v>3.9938159279985075</v>
      </c>
      <c r="D181" s="27">
        <f t="shared" si="10"/>
        <v>17.218371980973696</v>
      </c>
    </row>
    <row r="182" spans="1:4" ht="32.25" customHeight="1">
      <c r="A182" s="3" t="s">
        <v>355</v>
      </c>
      <c r="B182" s="27">
        <f>'оплата '!F185</f>
        <v>24.31611919418019</v>
      </c>
      <c r="C182" s="27">
        <f>B182*30.2%</f>
        <v>7.343467996642417</v>
      </c>
      <c r="D182" s="27">
        <f t="shared" si="10"/>
        <v>31.659587190822606</v>
      </c>
    </row>
    <row r="183" spans="1:4" ht="17.25" customHeight="1">
      <c r="A183" s="3" t="s">
        <v>150</v>
      </c>
      <c r="B183" s="27">
        <f>'оплата '!F186</f>
        <v>29.64860147360567</v>
      </c>
      <c r="C183" s="27">
        <f t="shared" si="9"/>
        <v>8.953877645028912</v>
      </c>
      <c r="D183" s="27">
        <f t="shared" si="10"/>
        <v>38.602479118634584</v>
      </c>
    </row>
    <row r="184" spans="1:4" ht="18.75" customHeight="1">
      <c r="A184" s="3" t="s">
        <v>152</v>
      </c>
      <c r="B184" s="27">
        <f>'оплата '!F187</f>
        <v>26.02251352359634</v>
      </c>
      <c r="C184" s="27">
        <f t="shared" si="9"/>
        <v>7.858799084126095</v>
      </c>
      <c r="D184" s="27">
        <f t="shared" si="10"/>
        <v>33.881312607722435</v>
      </c>
    </row>
    <row r="185" spans="1:4" ht="18.75" customHeight="1">
      <c r="A185" s="3" t="s">
        <v>153</v>
      </c>
      <c r="B185" s="3">
        <f>'оплата '!F188</f>
        <v>6.760000000000001</v>
      </c>
      <c r="C185" s="27">
        <f t="shared" si="9"/>
        <v>2.0415200000000002</v>
      </c>
      <c r="D185" s="27">
        <f t="shared" si="10"/>
        <v>8.80152</v>
      </c>
    </row>
    <row r="186" spans="1:4" ht="15">
      <c r="A186" s="162" t="s">
        <v>155</v>
      </c>
      <c r="B186" s="168"/>
      <c r="C186" s="168"/>
      <c r="D186" s="168"/>
    </row>
    <row r="187" spans="1:4" ht="22.5" customHeight="1">
      <c r="A187" s="3" t="s">
        <v>287</v>
      </c>
      <c r="B187" s="21">
        <f>'оплата '!F190</f>
        <v>22.609724864764036</v>
      </c>
      <c r="C187" s="21">
        <f>B187*30.2%</f>
        <v>6.828136909158739</v>
      </c>
      <c r="D187" s="21">
        <f>B187+C187</f>
        <v>29.437861773922776</v>
      </c>
    </row>
    <row r="188" spans="1:4" ht="23.25" customHeight="1">
      <c r="A188" s="3" t="s">
        <v>156</v>
      </c>
      <c r="B188" s="21">
        <f>'оплата '!F191</f>
        <v>12.797957470621153</v>
      </c>
      <c r="C188" s="21">
        <f>B188*30.2%</f>
        <v>3.8649831561275882</v>
      </c>
      <c r="D188" s="21">
        <f>B188+C188</f>
        <v>16.662940626748743</v>
      </c>
    </row>
    <row r="189" spans="1:4" ht="15">
      <c r="A189" s="3" t="s">
        <v>157</v>
      </c>
      <c r="B189" s="21">
        <f>'оплата '!F192</f>
        <v>22.609724864764036</v>
      </c>
      <c r="C189" s="21">
        <f>B189*30.2%</f>
        <v>6.828136909158739</v>
      </c>
      <c r="D189" s="21">
        <f>B189+C189</f>
        <v>29.437861773922776</v>
      </c>
    </row>
    <row r="190" spans="1:4" ht="17.25" customHeight="1">
      <c r="A190" s="3" t="s">
        <v>261</v>
      </c>
      <c r="B190" s="21">
        <f>'оплата '!F193</f>
        <v>13.22455605297519</v>
      </c>
      <c r="C190" s="21">
        <f>B190*30.2%</f>
        <v>3.9938159279985075</v>
      </c>
      <c r="D190" s="21">
        <f>B190+C190</f>
        <v>17.218371980973696</v>
      </c>
    </row>
    <row r="191" spans="1:4" ht="63.75" customHeight="1">
      <c r="A191" s="162" t="s">
        <v>767</v>
      </c>
      <c r="B191" s="164"/>
      <c r="C191" s="164"/>
      <c r="D191" s="164"/>
    </row>
    <row r="192" spans="1:4" ht="61.5">
      <c r="A192" s="3" t="s">
        <v>586</v>
      </c>
      <c r="B192" s="21">
        <f>'оплата '!F195</f>
        <v>85.31971647080768</v>
      </c>
      <c r="C192" s="21">
        <f>B192*30.2%</f>
        <v>25.76655437418392</v>
      </c>
      <c r="D192" s="21">
        <f>B192+C192</f>
        <v>111.08627084499159</v>
      </c>
    </row>
    <row r="193" spans="1:4" ht="54" customHeight="1">
      <c r="A193" s="3" t="s">
        <v>587</v>
      </c>
      <c r="B193" s="21">
        <f>'оплата '!F196</f>
        <v>85.31971647080768</v>
      </c>
      <c r="C193" s="21">
        <f aca="true" t="shared" si="11" ref="C193:C214">B193*30.2%</f>
        <v>25.76655437418392</v>
      </c>
      <c r="D193" s="21">
        <f aca="true" t="shared" si="12" ref="D193:D214">B193+C193</f>
        <v>111.08627084499159</v>
      </c>
    </row>
    <row r="194" spans="1:4" ht="64.5" customHeight="1">
      <c r="A194" s="3" t="s">
        <v>588</v>
      </c>
      <c r="B194" s="21">
        <f>'оплата '!F197</f>
        <v>26.87571068830442</v>
      </c>
      <c r="C194" s="21">
        <f t="shared" si="11"/>
        <v>8.116464627867934</v>
      </c>
      <c r="D194" s="21">
        <f t="shared" si="12"/>
        <v>34.99217531617235</v>
      </c>
    </row>
    <row r="195" spans="1:4" ht="70.5" customHeight="1">
      <c r="A195" s="3" t="s">
        <v>589</v>
      </c>
      <c r="B195" s="21">
        <f>'оплата '!F198</f>
        <v>6.3989787353105765</v>
      </c>
      <c r="C195" s="21">
        <f t="shared" si="11"/>
        <v>1.9324915780637941</v>
      </c>
      <c r="D195" s="21">
        <f t="shared" si="12"/>
        <v>8.331470313374371</v>
      </c>
    </row>
    <row r="196" spans="1:4" ht="66.75" customHeight="1">
      <c r="A196" s="3" t="s">
        <v>590</v>
      </c>
      <c r="B196" s="21">
        <f>'оплата '!F199</f>
        <v>21.32992911770192</v>
      </c>
      <c r="C196" s="21">
        <f t="shared" si="11"/>
        <v>6.44163859354598</v>
      </c>
      <c r="D196" s="21">
        <f t="shared" si="12"/>
        <v>27.771567711247897</v>
      </c>
    </row>
    <row r="197" spans="1:4" ht="66.75" customHeight="1">
      <c r="A197" s="3" t="s">
        <v>734</v>
      </c>
      <c r="B197" s="21">
        <f>'оплата '!F200</f>
        <v>4.07399832120873</v>
      </c>
      <c r="C197" s="21">
        <f t="shared" si="11"/>
        <v>1.2303474930050364</v>
      </c>
      <c r="D197" s="21">
        <f t="shared" si="12"/>
        <v>5.304345814213766</v>
      </c>
    </row>
    <row r="198" spans="1:4" ht="85.5" customHeight="1">
      <c r="A198" s="3" t="s">
        <v>625</v>
      </c>
      <c r="B198" s="21">
        <f>'оплата '!F201</f>
        <v>17.6087260772244</v>
      </c>
      <c r="C198" s="21">
        <f t="shared" si="11"/>
        <v>5.317835275321769</v>
      </c>
      <c r="D198" s="21">
        <f t="shared" si="12"/>
        <v>22.92656135254617</v>
      </c>
    </row>
    <row r="199" spans="1:4" ht="62.25" customHeight="1">
      <c r="A199" s="3" t="s">
        <v>626</v>
      </c>
      <c r="B199" s="21">
        <f>'оплата '!F202</f>
        <v>85.31971647080768</v>
      </c>
      <c r="C199" s="21">
        <f t="shared" si="11"/>
        <v>25.76655437418392</v>
      </c>
      <c r="D199" s="21">
        <f t="shared" si="12"/>
        <v>111.08627084499159</v>
      </c>
    </row>
    <row r="200" spans="1:4" ht="69" customHeight="1">
      <c r="A200" s="3" t="s">
        <v>671</v>
      </c>
      <c r="B200" s="21">
        <f>'оплата '!F203</f>
        <v>26.87571068830442</v>
      </c>
      <c r="C200" s="21">
        <f t="shared" si="11"/>
        <v>8.116464627867934</v>
      </c>
      <c r="D200" s="21">
        <f t="shared" si="12"/>
        <v>34.99217531617235</v>
      </c>
    </row>
    <row r="201" spans="1:4" ht="52.5" customHeight="1">
      <c r="A201" s="3" t="s">
        <v>620</v>
      </c>
      <c r="B201" s="21">
        <f>'оплата '!F204</f>
        <v>19.623534788285767</v>
      </c>
      <c r="C201" s="21">
        <f t="shared" si="11"/>
        <v>5.926307506062301</v>
      </c>
      <c r="D201" s="21">
        <f t="shared" si="12"/>
        <v>25.549842294348068</v>
      </c>
    </row>
    <row r="202" spans="1:4" ht="34.5" customHeight="1">
      <c r="A202" s="3" t="s">
        <v>437</v>
      </c>
      <c r="B202" s="21">
        <f>'оплата '!F205</f>
        <v>19.32491578063794</v>
      </c>
      <c r="C202" s="21">
        <f t="shared" si="11"/>
        <v>5.836124565752658</v>
      </c>
      <c r="D202" s="21">
        <f t="shared" si="12"/>
        <v>25.1610403463906</v>
      </c>
    </row>
    <row r="203" spans="1:4" ht="48.75" customHeight="1">
      <c r="A203" s="3" t="s">
        <v>631</v>
      </c>
      <c r="B203" s="21">
        <f>'оплата '!F206</f>
        <v>25.467935366536093</v>
      </c>
      <c r="C203" s="21">
        <f t="shared" si="11"/>
        <v>7.691316480693899</v>
      </c>
      <c r="D203" s="21">
        <f t="shared" si="12"/>
        <v>33.159251847229996</v>
      </c>
    </row>
    <row r="204" spans="1:4" ht="57.75" customHeight="1">
      <c r="A204" s="3" t="s">
        <v>632</v>
      </c>
      <c r="B204" s="21">
        <f>'оплата '!F207</f>
        <v>14.973610240626748</v>
      </c>
      <c r="C204" s="21">
        <f t="shared" si="11"/>
        <v>4.522030292669277</v>
      </c>
      <c r="D204" s="21">
        <f t="shared" si="12"/>
        <v>19.495640533296026</v>
      </c>
    </row>
    <row r="205" spans="1:4" ht="33" customHeight="1">
      <c r="A205" s="3" t="s">
        <v>633</v>
      </c>
      <c r="B205" s="21">
        <f>'оплата '!F208</f>
        <v>21.287269259466516</v>
      </c>
      <c r="C205" s="21">
        <f t="shared" si="11"/>
        <v>6.428755316358887</v>
      </c>
      <c r="D205" s="21">
        <f t="shared" si="12"/>
        <v>27.716024575825404</v>
      </c>
    </row>
    <row r="206" spans="1:4" ht="46.5">
      <c r="A206" s="3" t="s">
        <v>634</v>
      </c>
      <c r="B206" s="21">
        <f>'оплата '!F209</f>
        <v>102.38365976496922</v>
      </c>
      <c r="C206" s="21">
        <f t="shared" si="11"/>
        <v>30.919865249020706</v>
      </c>
      <c r="D206" s="21">
        <f t="shared" si="12"/>
        <v>133.30352501398994</v>
      </c>
    </row>
    <row r="207" spans="1:4" ht="33.75" customHeight="1">
      <c r="A207" s="3" t="s">
        <v>635</v>
      </c>
      <c r="B207" s="21">
        <f>'оплата '!F210</f>
        <v>11.048903282969594</v>
      </c>
      <c r="C207" s="21">
        <f t="shared" si="11"/>
        <v>3.336768791456817</v>
      </c>
      <c r="D207" s="21">
        <f t="shared" si="12"/>
        <v>14.385672074426411</v>
      </c>
    </row>
    <row r="208" spans="1:4" ht="37.5" customHeight="1">
      <c r="A208" s="3" t="s">
        <v>636</v>
      </c>
      <c r="B208" s="21">
        <f>'оплата '!F211</f>
        <v>11.048903282969594</v>
      </c>
      <c r="C208" s="21">
        <f t="shared" si="11"/>
        <v>3.336768791456817</v>
      </c>
      <c r="D208" s="21">
        <f t="shared" si="12"/>
        <v>14.385672074426411</v>
      </c>
    </row>
    <row r="209" spans="1:4" ht="48.75" customHeight="1">
      <c r="A209" s="3" t="s">
        <v>637</v>
      </c>
      <c r="B209" s="21">
        <f>'оплата '!F212</f>
        <v>25.467935366536093</v>
      </c>
      <c r="C209" s="21">
        <f t="shared" si="11"/>
        <v>7.691316480693899</v>
      </c>
      <c r="D209" s="21">
        <f t="shared" si="12"/>
        <v>33.159251847229996</v>
      </c>
    </row>
    <row r="210" spans="1:4" ht="35.25" customHeight="1">
      <c r="A210" s="3" t="s">
        <v>638</v>
      </c>
      <c r="B210" s="21">
        <f>'оплата '!F213</f>
        <v>17.87448060063421</v>
      </c>
      <c r="C210" s="21">
        <f t="shared" si="11"/>
        <v>5.398093141391532</v>
      </c>
      <c r="D210" s="21">
        <f t="shared" si="12"/>
        <v>23.27257374202574</v>
      </c>
    </row>
    <row r="211" spans="1:4" ht="57.75" customHeight="1">
      <c r="A211" s="3" t="s">
        <v>639</v>
      </c>
      <c r="B211" s="21">
        <f>'оплата '!F214</f>
        <v>17.87448060063421</v>
      </c>
      <c r="C211" s="21">
        <f>B211*30.2%</f>
        <v>5.398093141391532</v>
      </c>
      <c r="D211" s="21">
        <f t="shared" si="12"/>
        <v>23.27257374202574</v>
      </c>
    </row>
    <row r="212" spans="1:4" ht="54" customHeight="1">
      <c r="A212" s="3" t="s">
        <v>628</v>
      </c>
      <c r="B212" s="21">
        <f>'оплата '!F215</f>
        <v>6.825577317664615</v>
      </c>
      <c r="C212" s="21">
        <f>B212*30.2%</f>
        <v>2.0613243499347136</v>
      </c>
      <c r="D212" s="21">
        <f t="shared" si="12"/>
        <v>8.886901667599329</v>
      </c>
    </row>
    <row r="213" spans="1:4" ht="57" customHeight="1">
      <c r="A213" s="3" t="s">
        <v>629</v>
      </c>
      <c r="B213" s="21">
        <f>'оплата '!F216</f>
        <v>3.9673668158925572</v>
      </c>
      <c r="C213" s="21">
        <f t="shared" si="11"/>
        <v>1.1981447783995522</v>
      </c>
      <c r="D213" s="21">
        <f t="shared" si="12"/>
        <v>5.165511594292109</v>
      </c>
    </row>
    <row r="214" spans="1:4" ht="42" customHeight="1">
      <c r="A214" s="3" t="s">
        <v>630</v>
      </c>
      <c r="B214" s="21">
        <f>'оплата '!F217</f>
        <v>3.394998601007275</v>
      </c>
      <c r="C214" s="21">
        <f t="shared" si="11"/>
        <v>1.025289577504197</v>
      </c>
      <c r="D214" s="21">
        <f t="shared" si="12"/>
        <v>4.420288178511472</v>
      </c>
    </row>
    <row r="215" spans="1:4" ht="39" customHeight="1">
      <c r="A215" s="162" t="s">
        <v>158</v>
      </c>
      <c r="B215" s="165"/>
      <c r="C215" s="165"/>
      <c r="D215" s="165"/>
    </row>
    <row r="216" spans="1:4" ht="32.25" customHeight="1">
      <c r="A216" s="3" t="s">
        <v>445</v>
      </c>
      <c r="B216" s="28">
        <f>'оплата '!F219</f>
        <v>19.623534788285767</v>
      </c>
      <c r="C216" s="28">
        <f>B216*30.2%</f>
        <v>5.926307506062301</v>
      </c>
      <c r="D216" s="28">
        <f>B216+C216</f>
        <v>25.549842294348068</v>
      </c>
    </row>
    <row r="217" spans="1:4" ht="20.25" customHeight="1">
      <c r="A217" s="3" t="s">
        <v>173</v>
      </c>
      <c r="B217" s="28">
        <f>'оплата '!F220</f>
        <v>19.623534788285767</v>
      </c>
      <c r="C217" s="28">
        <f aca="true" t="shared" si="13" ref="C217:C223">B217*30.2%</f>
        <v>5.926307506062301</v>
      </c>
      <c r="D217" s="28">
        <f aca="true" t="shared" si="14" ref="D217:D223">B217+C217</f>
        <v>25.549842294348068</v>
      </c>
    </row>
    <row r="218" spans="1:4" ht="18.75" customHeight="1">
      <c r="A218" s="3" t="s">
        <v>174</v>
      </c>
      <c r="B218" s="28">
        <f>'оплата '!F221</f>
        <v>6.3989787353105765</v>
      </c>
      <c r="C218" s="28">
        <f t="shared" si="13"/>
        <v>1.9324915780637941</v>
      </c>
      <c r="D218" s="28">
        <f t="shared" si="14"/>
        <v>8.331470313374371</v>
      </c>
    </row>
    <row r="219" spans="1:4" ht="18.75" customHeight="1">
      <c r="A219" s="3" t="s">
        <v>175</v>
      </c>
      <c r="B219" s="28">
        <f>'оплата '!F222</f>
        <v>6.3989787353105765</v>
      </c>
      <c r="C219" s="28">
        <f t="shared" si="13"/>
        <v>1.9324915780637941</v>
      </c>
      <c r="D219" s="28">
        <f t="shared" si="14"/>
        <v>8.331470313374371</v>
      </c>
    </row>
    <row r="220" spans="1:4" ht="20.25" customHeight="1">
      <c r="A220" s="3" t="s">
        <v>195</v>
      </c>
      <c r="B220" s="28">
        <f>'оплата '!F223</f>
        <v>4.265985823540384</v>
      </c>
      <c r="C220" s="28">
        <f t="shared" si="13"/>
        <v>1.288327718709196</v>
      </c>
      <c r="D220" s="28">
        <f t="shared" si="14"/>
        <v>5.55431354224958</v>
      </c>
    </row>
    <row r="221" spans="1:4" ht="17.25" customHeight="1">
      <c r="A221" s="3" t="s">
        <v>196</v>
      </c>
      <c r="B221" s="28">
        <f>'оплата '!F224</f>
        <v>4.265985823540384</v>
      </c>
      <c r="C221" s="28">
        <f t="shared" si="13"/>
        <v>1.288327718709196</v>
      </c>
      <c r="D221" s="28">
        <f t="shared" si="14"/>
        <v>5.55431354224958</v>
      </c>
    </row>
    <row r="222" spans="1:4" ht="21" customHeight="1">
      <c r="A222" s="3" t="s">
        <v>448</v>
      </c>
      <c r="B222" s="28">
        <f>'оплата '!F225</f>
        <v>17.063943294161536</v>
      </c>
      <c r="C222" s="28">
        <f t="shared" si="13"/>
        <v>5.153310874836784</v>
      </c>
      <c r="D222" s="28">
        <f t="shared" si="14"/>
        <v>22.21725416899832</v>
      </c>
    </row>
    <row r="223" spans="1:4" ht="39" customHeight="1">
      <c r="A223" s="3" t="s">
        <v>449</v>
      </c>
      <c r="B223" s="28">
        <f>'оплата '!F226</f>
        <v>17.063943294161536</v>
      </c>
      <c r="C223" s="28">
        <f t="shared" si="13"/>
        <v>5.153310874836784</v>
      </c>
      <c r="D223" s="28">
        <f t="shared" si="14"/>
        <v>22.21725416899832</v>
      </c>
    </row>
    <row r="224" spans="1:4" ht="20.25" customHeight="1">
      <c r="A224" s="31"/>
      <c r="B224" s="56"/>
      <c r="C224" s="57"/>
      <c r="D224" s="57"/>
    </row>
    <row r="225" spans="1:4" ht="26.25" customHeight="1">
      <c r="A225" s="192" t="s">
        <v>139</v>
      </c>
      <c r="B225" s="155"/>
      <c r="C225" s="155"/>
      <c r="D225" s="155"/>
    </row>
    <row r="226" spans="1:4" ht="13.5" customHeight="1">
      <c r="A226" s="31" t="s">
        <v>137</v>
      </c>
      <c r="B226" s="43">
        <f>'оплата '!F228</f>
        <v>105.36984984144748</v>
      </c>
      <c r="C226" s="43">
        <f>B226*30.2%</f>
        <v>31.821694652117138</v>
      </c>
      <c r="D226" s="43">
        <f>B226+C226</f>
        <v>137.1915444935646</v>
      </c>
    </row>
    <row r="227" spans="1:4" ht="63" customHeight="1">
      <c r="A227" s="162" t="s">
        <v>681</v>
      </c>
      <c r="B227" s="165"/>
      <c r="C227" s="165"/>
      <c r="D227" s="165"/>
    </row>
    <row r="228" spans="1:4" ht="23.25" customHeight="1">
      <c r="A228" s="3" t="s">
        <v>159</v>
      </c>
      <c r="B228" s="21">
        <f>'оплата '!F230</f>
        <v>19.623534788285767</v>
      </c>
      <c r="C228" s="21">
        <f>B228*30.2%</f>
        <v>5.926307506062301</v>
      </c>
      <c r="D228" s="21">
        <f>B228+C228</f>
        <v>25.549842294348068</v>
      </c>
    </row>
    <row r="229" spans="1:4" ht="42.75" customHeight="1">
      <c r="A229" s="162" t="s">
        <v>140</v>
      </c>
      <c r="B229" s="164"/>
      <c r="C229" s="164"/>
      <c r="D229" s="164"/>
    </row>
    <row r="230" spans="1:4" ht="15">
      <c r="A230" s="3" t="s">
        <v>306</v>
      </c>
      <c r="B230" s="21">
        <f>'оплата '!F232</f>
        <v>136.5115463532923</v>
      </c>
      <c r="C230" s="21">
        <f aca="true" t="shared" si="15" ref="C230:C242">B230*30.2%</f>
        <v>41.22648699869427</v>
      </c>
      <c r="D230" s="21">
        <f aca="true" t="shared" si="16" ref="D230:D242">B230+C230</f>
        <v>177.73803335198656</v>
      </c>
    </row>
    <row r="231" spans="1:4" ht="15">
      <c r="A231" s="3" t="s">
        <v>421</v>
      </c>
      <c r="B231" s="21">
        <f>'оплата '!F233</f>
        <v>136.5115463532923</v>
      </c>
      <c r="C231" s="21">
        <f>B231*30.2%</f>
        <v>41.22648699869427</v>
      </c>
      <c r="D231" s="21">
        <f>B231+C231</f>
        <v>177.73803335198656</v>
      </c>
    </row>
    <row r="232" spans="1:4" ht="18.75" customHeight="1">
      <c r="A232" s="3" t="s">
        <v>225</v>
      </c>
      <c r="B232" s="21">
        <f>'оплата '!F234</f>
        <v>90.86549804141018</v>
      </c>
      <c r="C232" s="21">
        <f t="shared" si="15"/>
        <v>27.44138040850587</v>
      </c>
      <c r="D232" s="21">
        <f t="shared" si="16"/>
        <v>118.30687844991604</v>
      </c>
    </row>
    <row r="233" spans="1:4" ht="18.75" customHeight="1">
      <c r="A233" s="3" t="s">
        <v>423</v>
      </c>
      <c r="B233" s="21">
        <f>'оплата '!F235</f>
        <v>90.86549804141018</v>
      </c>
      <c r="C233" s="21">
        <f>B233*30.2%</f>
        <v>27.44138040850587</v>
      </c>
      <c r="D233" s="21">
        <f t="shared" si="16"/>
        <v>118.30687844991604</v>
      </c>
    </row>
    <row r="234" spans="1:4" ht="18.75" customHeight="1">
      <c r="A234" s="3" t="s">
        <v>366</v>
      </c>
      <c r="B234" s="21">
        <f>'оплата '!F236</f>
        <v>45.646048311882105</v>
      </c>
      <c r="C234" s="21">
        <f t="shared" si="15"/>
        <v>13.785106590188395</v>
      </c>
      <c r="D234" s="21">
        <f t="shared" si="16"/>
        <v>59.4311549020705</v>
      </c>
    </row>
    <row r="235" spans="1:4" ht="18.75" customHeight="1">
      <c r="A235" s="3" t="s">
        <v>616</v>
      </c>
      <c r="B235" s="21">
        <f>'оплата '!F237</f>
        <v>122.43379313560902</v>
      </c>
      <c r="C235" s="21">
        <f t="shared" si="15"/>
        <v>36.97500552695392</v>
      </c>
      <c r="D235" s="21">
        <f t="shared" si="16"/>
        <v>159.40879866256296</v>
      </c>
    </row>
    <row r="236" spans="1:4" ht="18.75" customHeight="1">
      <c r="A236" s="3" t="s">
        <v>617</v>
      </c>
      <c r="B236" s="21">
        <f>'оплата '!F238</f>
        <v>114.32842007088229</v>
      </c>
      <c r="C236" s="21">
        <f t="shared" si="15"/>
        <v>34.52718286140645</v>
      </c>
      <c r="D236" s="21">
        <f t="shared" si="16"/>
        <v>148.85560293228875</v>
      </c>
    </row>
    <row r="237" spans="1:4" ht="18.75" customHeight="1">
      <c r="A237" s="3" t="s">
        <v>618</v>
      </c>
      <c r="B237" s="21">
        <f>'оплата '!F239</f>
        <v>97.26447677672076</v>
      </c>
      <c r="C237" s="21">
        <f t="shared" si="15"/>
        <v>29.373871986569668</v>
      </c>
      <c r="D237" s="21">
        <f t="shared" si="16"/>
        <v>126.63834876329042</v>
      </c>
    </row>
    <row r="238" spans="1:4" ht="18.75" customHeight="1">
      <c r="A238" s="3" t="s">
        <v>368</v>
      </c>
      <c r="B238" s="21">
        <f>'оплата '!F240</f>
        <v>23.036323447118075</v>
      </c>
      <c r="C238" s="21">
        <f t="shared" si="15"/>
        <v>6.956969681029658</v>
      </c>
      <c r="D238" s="21">
        <f t="shared" si="16"/>
        <v>29.993293128147734</v>
      </c>
    </row>
    <row r="239" spans="1:4" ht="18.75" customHeight="1">
      <c r="A239" s="3" t="s">
        <v>343</v>
      </c>
      <c r="B239" s="21">
        <f>'оплата '!F241</f>
        <v>46.49924547659019</v>
      </c>
      <c r="C239" s="21">
        <f t="shared" si="15"/>
        <v>14.042772133930237</v>
      </c>
      <c r="D239" s="21">
        <f t="shared" si="16"/>
        <v>60.542017610520425</v>
      </c>
    </row>
    <row r="240" spans="1:4" ht="18.75" customHeight="1">
      <c r="A240" s="3" t="s">
        <v>344</v>
      </c>
      <c r="B240" s="21">
        <f>'оплата '!F242</f>
        <v>82.33352639432941</v>
      </c>
      <c r="C240" s="21">
        <f t="shared" si="15"/>
        <v>24.86472497108748</v>
      </c>
      <c r="D240" s="21">
        <f t="shared" si="16"/>
        <v>107.1982513654169</v>
      </c>
    </row>
    <row r="241" spans="1:4" ht="18.75" customHeight="1">
      <c r="A241" s="3" t="s">
        <v>422</v>
      </c>
      <c r="B241" s="21">
        <f>'оплата '!F243</f>
        <v>91.29209662376421</v>
      </c>
      <c r="C241" s="21">
        <f>B241*30.2%</f>
        <v>27.57021318037679</v>
      </c>
      <c r="D241" s="21">
        <f t="shared" si="16"/>
        <v>118.862309804141</v>
      </c>
    </row>
    <row r="242" spans="1:4" ht="16.5" customHeight="1">
      <c r="A242" s="3" t="s">
        <v>342</v>
      </c>
      <c r="B242" s="21">
        <f>'оплата '!F244</f>
        <v>91.29209662376421</v>
      </c>
      <c r="C242" s="21">
        <f t="shared" si="15"/>
        <v>27.57021318037679</v>
      </c>
      <c r="D242" s="21">
        <f t="shared" si="16"/>
        <v>118.862309804141</v>
      </c>
    </row>
    <row r="243" spans="1:4" ht="68.25" customHeight="1">
      <c r="A243" s="162" t="s">
        <v>138</v>
      </c>
      <c r="B243" s="164"/>
      <c r="C243" s="164"/>
      <c r="D243" s="164"/>
    </row>
    <row r="244" spans="1:4" ht="46.5">
      <c r="A244" s="3" t="s">
        <v>239</v>
      </c>
      <c r="B244" s="21">
        <f>'оплата '!F246</f>
        <v>3599.212239321022</v>
      </c>
      <c r="C244" s="21">
        <f>B244*30.2%</f>
        <v>1086.9620962749486</v>
      </c>
      <c r="D244" s="21">
        <f>B244+C244</f>
        <v>4686.174335595971</v>
      </c>
    </row>
    <row r="245" spans="1:4" ht="165" customHeight="1">
      <c r="A245" s="3" t="s">
        <v>439</v>
      </c>
      <c r="B245" s="21">
        <f>'оплата '!F247</f>
        <v>3211.860726543555</v>
      </c>
      <c r="C245" s="21">
        <f aca="true" t="shared" si="17" ref="C245:C260">B245*30.2%</f>
        <v>969.9819394161535</v>
      </c>
      <c r="D245" s="21">
        <f aca="true" t="shared" si="18" ref="D245:D260">B245+C245</f>
        <v>4181.842665959708</v>
      </c>
    </row>
    <row r="246" spans="1:4" ht="105" customHeight="1">
      <c r="A246" s="3" t="s">
        <v>438</v>
      </c>
      <c r="B246" s="21">
        <f>'оплата '!F248</f>
        <v>2124.4609401231114</v>
      </c>
      <c r="C246" s="21">
        <f t="shared" si="17"/>
        <v>641.5872039171796</v>
      </c>
      <c r="D246" s="21">
        <f t="shared" si="18"/>
        <v>2766.048144040291</v>
      </c>
    </row>
    <row r="247" spans="1:4" ht="23.25" customHeight="1">
      <c r="A247" s="3" t="s">
        <v>354</v>
      </c>
      <c r="B247" s="21">
        <f>'оплата '!F249</f>
        <v>963.8568369707143</v>
      </c>
      <c r="C247" s="21">
        <f t="shared" si="17"/>
        <v>291.08476476515574</v>
      </c>
      <c r="D247" s="21">
        <f>B247+C247</f>
        <v>1254.94160173587</v>
      </c>
    </row>
    <row r="248" spans="1:4" ht="36" customHeight="1">
      <c r="A248" s="3" t="s">
        <v>241</v>
      </c>
      <c r="B248" s="21">
        <f>'оплата '!F250</f>
        <v>1050.9256076291736</v>
      </c>
      <c r="C248" s="21">
        <f t="shared" si="17"/>
        <v>317.3795335040104</v>
      </c>
      <c r="D248" s="21">
        <f t="shared" si="18"/>
        <v>1368.305141133184</v>
      </c>
    </row>
    <row r="249" spans="1:4" ht="18.75" customHeight="1">
      <c r="A249" s="9" t="s">
        <v>160</v>
      </c>
      <c r="B249" s="21">
        <f>'оплата '!F251</f>
        <v>1369.8080479388175</v>
      </c>
      <c r="C249" s="21">
        <f t="shared" si="17"/>
        <v>413.68203047752286</v>
      </c>
      <c r="D249" s="21">
        <f t="shared" si="18"/>
        <v>1783.4900784163403</v>
      </c>
    </row>
    <row r="250" spans="1:4" ht="19.5" customHeight="1">
      <c r="A250" s="3" t="s">
        <v>161</v>
      </c>
      <c r="B250" s="21">
        <f>'оплата '!F252</f>
        <v>2146.132148106696</v>
      </c>
      <c r="C250" s="21">
        <f t="shared" si="17"/>
        <v>648.1319087282222</v>
      </c>
      <c r="D250" s="21">
        <f t="shared" si="18"/>
        <v>2794.2640568349184</v>
      </c>
    </row>
    <row r="251" spans="1:4" ht="21" customHeight="1">
      <c r="A251" s="3" t="s">
        <v>162</v>
      </c>
      <c r="B251" s="21">
        <f>'оплата '!F253</f>
        <v>548.563117049058</v>
      </c>
      <c r="C251" s="21">
        <f t="shared" si="17"/>
        <v>165.6660613488155</v>
      </c>
      <c r="D251" s="21">
        <f t="shared" si="18"/>
        <v>714.2291783978735</v>
      </c>
    </row>
    <row r="252" spans="1:4" ht="34.5" customHeight="1">
      <c r="A252" s="3" t="s">
        <v>242</v>
      </c>
      <c r="B252" s="21">
        <f>'оплата '!F254</f>
        <v>1095.0359010445811</v>
      </c>
      <c r="C252" s="21">
        <f t="shared" si="17"/>
        <v>330.7008421154635</v>
      </c>
      <c r="D252" s="21">
        <f t="shared" si="18"/>
        <v>1425.7367431600446</v>
      </c>
    </row>
    <row r="253" spans="1:4" ht="17.25" customHeight="1">
      <c r="A253" s="3" t="s">
        <v>163</v>
      </c>
      <c r="B253" s="21">
        <f>'оплата '!F255</f>
        <v>2146.132148106696</v>
      </c>
      <c r="C253" s="21">
        <f t="shared" si="17"/>
        <v>648.1319087282222</v>
      </c>
      <c r="D253" s="21">
        <f t="shared" si="18"/>
        <v>2794.2640568349184</v>
      </c>
    </row>
    <row r="254" spans="1:4" ht="19.5" customHeight="1">
      <c r="A254" s="3" t="s">
        <v>164</v>
      </c>
      <c r="B254" s="21">
        <f>'оплата '!F256</f>
        <v>2717.3049900205187</v>
      </c>
      <c r="C254" s="21">
        <f t="shared" si="17"/>
        <v>820.6261069861966</v>
      </c>
      <c r="D254" s="21">
        <f t="shared" si="18"/>
        <v>3537.9310970067154</v>
      </c>
    </row>
    <row r="255" spans="1:4" ht="18.75" customHeight="1">
      <c r="A255" s="3" t="s">
        <v>165</v>
      </c>
      <c r="B255" s="21">
        <f>'оплата '!F257</f>
        <v>2944.3834154075735</v>
      </c>
      <c r="C255" s="21">
        <f t="shared" si="17"/>
        <v>889.2037914530872</v>
      </c>
      <c r="D255" s="21">
        <f t="shared" si="18"/>
        <v>3833.5872068606604</v>
      </c>
    </row>
    <row r="256" spans="1:4" ht="49.5" customHeight="1">
      <c r="A256" s="3" t="s">
        <v>769</v>
      </c>
      <c r="B256" s="21">
        <f>'оплата '!F258</f>
        <v>549.3309944972953</v>
      </c>
      <c r="C256" s="21">
        <f t="shared" si="17"/>
        <v>165.89796033818317</v>
      </c>
      <c r="D256" s="21">
        <f t="shared" si="18"/>
        <v>715.2289548354784</v>
      </c>
    </row>
    <row r="257" spans="1:4" ht="16.5" customHeight="1">
      <c r="A257" s="3" t="s">
        <v>243</v>
      </c>
      <c r="B257" s="21">
        <f>'оплата '!F259</f>
        <v>1142.6016429770564</v>
      </c>
      <c r="C257" s="21">
        <f t="shared" si="17"/>
        <v>345.06569617907104</v>
      </c>
      <c r="D257" s="21">
        <f t="shared" si="18"/>
        <v>1487.6673391561274</v>
      </c>
    </row>
    <row r="258" spans="1:4" ht="17.25" customHeight="1">
      <c r="A258" s="9" t="s">
        <v>166</v>
      </c>
      <c r="B258" s="21">
        <f>'оплата '!F260</f>
        <v>1274.5485844991604</v>
      </c>
      <c r="C258" s="21">
        <f t="shared" si="17"/>
        <v>384.9136725187464</v>
      </c>
      <c r="D258" s="21">
        <f t="shared" si="18"/>
        <v>1659.4622570179067</v>
      </c>
    </row>
    <row r="259" spans="1:4" ht="17.25" customHeight="1">
      <c r="A259" s="9" t="s">
        <v>370</v>
      </c>
      <c r="B259" s="21">
        <f>'оплата '!F261</f>
        <v>276.4785412236523</v>
      </c>
      <c r="C259" s="21">
        <f>B259*30.2%</f>
        <v>83.496519449543</v>
      </c>
      <c r="D259" s="21">
        <f>B259+C259</f>
        <v>359.97506067319534</v>
      </c>
    </row>
    <row r="260" spans="1:4" ht="21" customHeight="1">
      <c r="A260" s="26" t="s">
        <v>167</v>
      </c>
      <c r="B260" s="21">
        <f>'оплата '!F262</f>
        <v>770.6503390225704</v>
      </c>
      <c r="C260" s="21">
        <f t="shared" si="17"/>
        <v>232.73640238481624</v>
      </c>
      <c r="D260" s="21">
        <f t="shared" si="18"/>
        <v>1003.3867414073866</v>
      </c>
    </row>
    <row r="261" spans="1:4" ht="45" customHeight="1">
      <c r="A261" s="162" t="s">
        <v>142</v>
      </c>
      <c r="B261" s="164"/>
      <c r="C261" s="164"/>
      <c r="D261" s="164"/>
    </row>
    <row r="262" spans="1:4" ht="45" customHeight="1">
      <c r="A262" s="60" t="s">
        <v>763</v>
      </c>
      <c r="B262" s="61">
        <f>'оплата '!F264</f>
        <v>0</v>
      </c>
      <c r="C262" s="64">
        <f aca="true" t="shared" si="19" ref="C262:C290">B262*30.2%</f>
        <v>0</v>
      </c>
      <c r="D262" s="64">
        <f aca="true" t="shared" si="20" ref="D262:D290">B262+C262</f>
        <v>0</v>
      </c>
    </row>
    <row r="263" spans="1:4" ht="46.5">
      <c r="A263" s="3" t="s">
        <v>770</v>
      </c>
      <c r="B263" s="21">
        <f>'оплата '!F265</f>
        <v>44.792851147174034</v>
      </c>
      <c r="C263" s="21">
        <f t="shared" si="19"/>
        <v>13.527441046446558</v>
      </c>
      <c r="D263" s="21">
        <f t="shared" si="20"/>
        <v>58.32029219362059</v>
      </c>
    </row>
    <row r="264" spans="1:4" ht="17.25" customHeight="1">
      <c r="A264" s="9" t="s">
        <v>318</v>
      </c>
      <c r="B264" s="21">
        <f>'оплата '!F266</f>
        <v>102.38365976496922</v>
      </c>
      <c r="C264" s="21">
        <f t="shared" si="19"/>
        <v>30.919865249020706</v>
      </c>
      <c r="D264" s="21">
        <f t="shared" si="20"/>
        <v>133.30352501398994</v>
      </c>
    </row>
    <row r="265" spans="1:4" ht="18.75" customHeight="1">
      <c r="A265" s="9" t="s">
        <v>317</v>
      </c>
      <c r="B265" s="21">
        <f>'оплата '!F267</f>
        <v>124.99338462973326</v>
      </c>
      <c r="C265" s="21">
        <f t="shared" si="19"/>
        <v>37.74800215817944</v>
      </c>
      <c r="D265" s="21">
        <f t="shared" si="20"/>
        <v>162.7413867879127</v>
      </c>
    </row>
    <row r="266" spans="1:4" ht="15.75" customHeight="1">
      <c r="A266" s="9" t="s">
        <v>319</v>
      </c>
      <c r="B266" s="21">
        <f>'оплата '!F268</f>
        <v>153.57548964745382</v>
      </c>
      <c r="C266" s="21">
        <f t="shared" si="19"/>
        <v>46.379797873531054</v>
      </c>
      <c r="D266" s="21">
        <f t="shared" si="20"/>
        <v>199.95528752098488</v>
      </c>
    </row>
    <row r="267" spans="1:4" ht="15.75" customHeight="1">
      <c r="A267" s="220" t="s">
        <v>320</v>
      </c>
      <c r="B267" s="21">
        <f>'оплата '!F269</f>
        <v>181.15508799664244</v>
      </c>
      <c r="C267" s="21">
        <f t="shared" si="19"/>
        <v>54.708836574986016</v>
      </c>
      <c r="D267" s="21">
        <f t="shared" si="20"/>
        <v>235.86392457162844</v>
      </c>
    </row>
    <row r="268" spans="1:4" ht="15.75" customHeight="1">
      <c r="A268" s="220" t="s">
        <v>321</v>
      </c>
      <c r="B268" s="21">
        <f>'оплата '!F270</f>
        <v>210.0443439936579</v>
      </c>
      <c r="C268" s="21">
        <f t="shared" si="19"/>
        <v>63.43339188608468</v>
      </c>
      <c r="D268" s="21">
        <f t="shared" si="20"/>
        <v>273.47773587974257</v>
      </c>
    </row>
    <row r="269" spans="1:4" ht="15.75" customHeight="1">
      <c r="A269" s="220" t="s">
        <v>322</v>
      </c>
      <c r="B269" s="21">
        <f>'оплата '!F271</f>
        <v>238.95919590561462</v>
      </c>
      <c r="C269" s="21">
        <f t="shared" si="19"/>
        <v>72.16567716349562</v>
      </c>
      <c r="D269" s="21">
        <f t="shared" si="20"/>
        <v>311.1248730691102</v>
      </c>
    </row>
    <row r="270" spans="1:4" ht="42.75" customHeight="1">
      <c r="A270" s="31" t="s">
        <v>412</v>
      </c>
      <c r="B270" s="21">
        <f>'оплата '!F272</f>
        <v>21.116629826524903</v>
      </c>
      <c r="C270" s="21">
        <f t="shared" si="19"/>
        <v>6.3772222076105205</v>
      </c>
      <c r="D270" s="21">
        <f t="shared" si="20"/>
        <v>27.493852034135422</v>
      </c>
    </row>
    <row r="271" spans="1:4" ht="42.75" customHeight="1">
      <c r="A271" s="31" t="s">
        <v>414</v>
      </c>
      <c r="B271" s="21">
        <f>'оплата '!F273</f>
        <v>33.06139013243798</v>
      </c>
      <c r="C271" s="21">
        <f t="shared" si="19"/>
        <v>9.98453981999627</v>
      </c>
      <c r="D271" s="21">
        <f t="shared" si="20"/>
        <v>43.04592995243425</v>
      </c>
    </row>
    <row r="272" spans="1:4" ht="49.5" customHeight="1">
      <c r="A272" s="31" t="s">
        <v>154</v>
      </c>
      <c r="B272" s="21">
        <f>'оплата '!F274</f>
        <v>35.23704290244357</v>
      </c>
      <c r="C272" s="21">
        <f t="shared" si="19"/>
        <v>10.641586956537958</v>
      </c>
      <c r="D272" s="21">
        <f t="shared" si="20"/>
        <v>45.878629858981526</v>
      </c>
    </row>
    <row r="273" spans="1:4" ht="30" customHeight="1">
      <c r="A273" s="31" t="s">
        <v>416</v>
      </c>
      <c r="B273" s="21">
        <f>'оплата '!F275</f>
        <v>21.116629826524903</v>
      </c>
      <c r="C273" s="21">
        <f t="shared" si="19"/>
        <v>6.3772222076105205</v>
      </c>
      <c r="D273" s="21">
        <f t="shared" si="20"/>
        <v>27.493852034135422</v>
      </c>
    </row>
    <row r="274" spans="1:4" ht="30" customHeight="1">
      <c r="A274" s="31" t="s">
        <v>418</v>
      </c>
      <c r="B274" s="21">
        <f>'оплата '!F276</f>
        <v>33.06139013243798</v>
      </c>
      <c r="C274" s="21">
        <f t="shared" si="19"/>
        <v>9.98453981999627</v>
      </c>
      <c r="D274" s="21">
        <f t="shared" si="20"/>
        <v>43.04592995243425</v>
      </c>
    </row>
    <row r="275" spans="1:4" ht="30" customHeight="1">
      <c r="A275" s="31" t="s">
        <v>786</v>
      </c>
      <c r="B275" s="21">
        <f>'оплата '!F277</f>
        <v>0</v>
      </c>
      <c r="C275" s="21">
        <f t="shared" si="19"/>
        <v>0</v>
      </c>
      <c r="D275" s="21">
        <f t="shared" si="20"/>
        <v>0</v>
      </c>
    </row>
    <row r="276" spans="1:4" ht="30" customHeight="1">
      <c r="A276" s="31" t="s">
        <v>289</v>
      </c>
      <c r="B276" s="21">
        <f>'оплата '!F278</f>
        <v>255.95914941242305</v>
      </c>
      <c r="C276" s="21">
        <f t="shared" si="19"/>
        <v>77.29966312255176</v>
      </c>
      <c r="D276" s="21">
        <f t="shared" si="20"/>
        <v>333.2588125349748</v>
      </c>
    </row>
    <row r="277" spans="1:4" ht="30" customHeight="1">
      <c r="A277" s="31" t="s">
        <v>765</v>
      </c>
      <c r="B277" s="21"/>
      <c r="C277" s="21"/>
      <c r="D277" s="21"/>
    </row>
    <row r="278" spans="1:4" ht="30" customHeight="1">
      <c r="A278" s="31" t="s">
        <v>265</v>
      </c>
      <c r="B278" s="21">
        <f>'оплата '!F280</f>
        <v>28.368805726543556</v>
      </c>
      <c r="C278" s="21">
        <f t="shared" si="19"/>
        <v>8.567379329416154</v>
      </c>
      <c r="D278" s="21">
        <f t="shared" si="20"/>
        <v>36.93618505595971</v>
      </c>
    </row>
    <row r="279" spans="1:4" ht="30" customHeight="1">
      <c r="A279" s="31" t="s">
        <v>266</v>
      </c>
      <c r="B279" s="21">
        <f>'оплата '!F281</f>
        <v>56.73761145308711</v>
      </c>
      <c r="C279" s="21">
        <f t="shared" si="19"/>
        <v>17.134758658832308</v>
      </c>
      <c r="D279" s="21">
        <f t="shared" si="20"/>
        <v>73.87237011191942</v>
      </c>
    </row>
    <row r="280" spans="1:4" ht="30" customHeight="1">
      <c r="A280" s="31" t="s">
        <v>267</v>
      </c>
      <c r="B280" s="21">
        <f>'оплата '!F282</f>
        <v>33.87192743891065</v>
      </c>
      <c r="C280" s="21">
        <f t="shared" si="19"/>
        <v>10.229322086551017</v>
      </c>
      <c r="D280" s="21">
        <f t="shared" si="20"/>
        <v>44.10124952546167</v>
      </c>
    </row>
    <row r="281" spans="1:4" ht="30" customHeight="1">
      <c r="A281" s="31" t="s">
        <v>268</v>
      </c>
      <c r="B281" s="21">
        <f>'оплата '!F283</f>
        <v>0.810537306472673</v>
      </c>
      <c r="C281" s="21">
        <f t="shared" si="19"/>
        <v>0.24478226655474722</v>
      </c>
      <c r="D281" s="21">
        <f t="shared" si="20"/>
        <v>1.05531957302742</v>
      </c>
    </row>
    <row r="282" spans="1:4" ht="30" customHeight="1">
      <c r="A282" s="31" t="s">
        <v>269</v>
      </c>
      <c r="B282" s="21">
        <f>'оплата '!F284</f>
        <v>6.313659018839768</v>
      </c>
      <c r="C282" s="21">
        <f t="shared" si="19"/>
        <v>1.90672502368961</v>
      </c>
      <c r="D282" s="21">
        <f t="shared" si="20"/>
        <v>8.220384042529378</v>
      </c>
    </row>
    <row r="283" spans="1:4" ht="30" customHeight="1">
      <c r="A283" s="31" t="s">
        <v>275</v>
      </c>
      <c r="B283" s="21">
        <f>'оплата '!F285</f>
        <v>9.982406827084498</v>
      </c>
      <c r="C283" s="21">
        <f t="shared" si="19"/>
        <v>3.014686861779518</v>
      </c>
      <c r="D283" s="21">
        <f t="shared" si="20"/>
        <v>12.997093688864016</v>
      </c>
    </row>
    <row r="284" spans="1:4" ht="60" customHeight="1">
      <c r="A284" s="31" t="s">
        <v>276</v>
      </c>
      <c r="B284" s="21">
        <f>'оплата '!F286</f>
        <v>4.180666107069576</v>
      </c>
      <c r="C284" s="21">
        <f t="shared" si="19"/>
        <v>1.2625611643350119</v>
      </c>
      <c r="D284" s="21">
        <f t="shared" si="20"/>
        <v>5.443227271404588</v>
      </c>
    </row>
    <row r="285" spans="1:4" ht="61.5" customHeight="1">
      <c r="A285" s="31" t="s">
        <v>277</v>
      </c>
      <c r="B285" s="21">
        <f>'оплата '!F287</f>
        <v>1.066496455885096</v>
      </c>
      <c r="C285" s="21">
        <f t="shared" si="19"/>
        <v>0.322081929677299</v>
      </c>
      <c r="D285" s="21">
        <f t="shared" si="20"/>
        <v>1.388578385562395</v>
      </c>
    </row>
    <row r="286" spans="1:4" ht="59.25" customHeight="1">
      <c r="A286" s="31" t="s">
        <v>278</v>
      </c>
      <c r="B286" s="21">
        <f>'оплата '!F288</f>
        <v>14.20573279238948</v>
      </c>
      <c r="C286" s="21">
        <f t="shared" si="19"/>
        <v>4.290131303301623</v>
      </c>
      <c r="D286" s="21">
        <f t="shared" si="20"/>
        <v>18.495864095691104</v>
      </c>
    </row>
    <row r="287" spans="1:4" ht="62.25" customHeight="1">
      <c r="A287" s="31" t="s">
        <v>279</v>
      </c>
      <c r="B287" s="21">
        <f>'оплата '!F289</f>
        <v>28.368805726543556</v>
      </c>
      <c r="C287" s="21">
        <f t="shared" si="19"/>
        <v>8.567379329416154</v>
      </c>
      <c r="D287" s="21">
        <f t="shared" si="20"/>
        <v>36.93618505595971</v>
      </c>
    </row>
    <row r="288" spans="1:4" ht="39.75" customHeight="1">
      <c r="A288" s="31" t="s">
        <v>280</v>
      </c>
      <c r="B288" s="21">
        <f>'оплата '!F290</f>
        <v>4.180666107069576</v>
      </c>
      <c r="C288" s="21">
        <f t="shared" si="19"/>
        <v>1.2625611643350119</v>
      </c>
      <c r="D288" s="21">
        <f t="shared" si="20"/>
        <v>5.443227271404588</v>
      </c>
    </row>
    <row r="289" spans="1:4" ht="42" customHeight="1">
      <c r="A289" s="31" t="s">
        <v>281</v>
      </c>
      <c r="B289" s="21">
        <f>'оплата '!F291</f>
        <v>12.88327718709196</v>
      </c>
      <c r="C289" s="21">
        <f t="shared" si="19"/>
        <v>3.8907497105017717</v>
      </c>
      <c r="D289" s="21">
        <f t="shared" si="20"/>
        <v>16.774026897593732</v>
      </c>
    </row>
    <row r="290" spans="1:4" ht="46.5" customHeight="1">
      <c r="A290" s="31" t="s">
        <v>381</v>
      </c>
      <c r="B290" s="21">
        <f>'оплата '!F292</f>
        <v>4.180666107069576</v>
      </c>
      <c r="C290" s="21">
        <f t="shared" si="19"/>
        <v>1.2625611643350119</v>
      </c>
      <c r="D290" s="21">
        <f t="shared" si="20"/>
        <v>5.443227271404588</v>
      </c>
    </row>
    <row r="291" spans="1:4" ht="27" customHeight="1">
      <c r="A291" s="162" t="s">
        <v>682</v>
      </c>
      <c r="B291" s="164"/>
      <c r="C291" s="164"/>
      <c r="D291" s="164"/>
    </row>
    <row r="292" spans="1:4" ht="34.5" customHeight="1">
      <c r="A292" s="3" t="s">
        <v>380</v>
      </c>
      <c r="B292" s="21">
        <f>'оплата '!F294</f>
        <v>26.36379238947957</v>
      </c>
      <c r="C292" s="21">
        <f>B292*30.2%</f>
        <v>7.96186530162283</v>
      </c>
      <c r="D292" s="21">
        <f>B292+C292</f>
        <v>34.3256576911024</v>
      </c>
    </row>
    <row r="293" spans="1:4" ht="34.5" customHeight="1">
      <c r="A293" s="3" t="s">
        <v>453</v>
      </c>
      <c r="B293" s="21">
        <f>'оплата '!F295</f>
        <v>0.25595914941242304</v>
      </c>
      <c r="C293" s="21">
        <f>B293*30.2%</f>
        <v>0.07729966312255175</v>
      </c>
      <c r="D293" s="21">
        <f>B293+C293</f>
        <v>0.3332588125349748</v>
      </c>
    </row>
    <row r="294" spans="1:4" ht="34.5" customHeight="1">
      <c r="A294" s="3" t="s">
        <v>451</v>
      </c>
      <c r="B294" s="21">
        <f>'оплата '!F296</f>
        <v>45.646048311882105</v>
      </c>
      <c r="C294" s="21">
        <f>B294*30.2%</f>
        <v>13.785106590188395</v>
      </c>
      <c r="D294" s="21">
        <f>B294+C294</f>
        <v>59.4311549020705</v>
      </c>
    </row>
    <row r="295" spans="1:4" ht="34.5" customHeight="1">
      <c r="A295" s="3" t="s">
        <v>608</v>
      </c>
      <c r="B295" s="21">
        <f>'оплата '!F297</f>
        <v>63.13659018839768</v>
      </c>
      <c r="C295" s="21">
        <f>B295*30.2%</f>
        <v>19.0672502368961</v>
      </c>
      <c r="D295" s="21">
        <f>B295+C295</f>
        <v>82.20384042529378</v>
      </c>
    </row>
    <row r="296" spans="1:4" ht="34.5" customHeight="1">
      <c r="A296" s="3" t="s">
        <v>264</v>
      </c>
      <c r="B296" s="21">
        <f>'оплата '!F298</f>
        <v>11.091563141204999</v>
      </c>
      <c r="C296" s="21">
        <f>B296*30.2%</f>
        <v>3.3496520686439095</v>
      </c>
      <c r="D296" s="21">
        <f>B296+C296</f>
        <v>14.441215209848908</v>
      </c>
    </row>
    <row r="297" spans="1:4" ht="21.75" customHeight="1">
      <c r="A297" s="3" t="s">
        <v>365</v>
      </c>
      <c r="B297" s="21">
        <f>'оплата '!F299</f>
        <v>76.36114624137286</v>
      </c>
      <c r="C297" s="21">
        <f aca="true" t="shared" si="21" ref="C297:C308">B297*30.2%</f>
        <v>23.061066164894605</v>
      </c>
      <c r="D297" s="21">
        <f aca="true" t="shared" si="22" ref="D297:D308">B297+C297</f>
        <v>99.42221240626748</v>
      </c>
    </row>
    <row r="298" spans="1:4" ht="35.25" customHeight="1">
      <c r="A298" s="3" t="s">
        <v>90</v>
      </c>
      <c r="B298" s="21">
        <f>'оплата '!F300</f>
        <v>26.235812814773364</v>
      </c>
      <c r="C298" s="21">
        <f t="shared" si="21"/>
        <v>7.923215470061556</v>
      </c>
      <c r="D298" s="21">
        <f t="shared" si="22"/>
        <v>34.15902828483492</v>
      </c>
    </row>
    <row r="299" spans="1:4" ht="21.75" customHeight="1">
      <c r="A299" s="3" t="s">
        <v>91</v>
      </c>
      <c r="B299" s="21">
        <f>'оплата '!F301</f>
        <v>26.235812814773364</v>
      </c>
      <c r="C299" s="21">
        <f t="shared" si="21"/>
        <v>7.923215470061556</v>
      </c>
      <c r="D299" s="21">
        <f t="shared" si="22"/>
        <v>34.15902828483492</v>
      </c>
    </row>
    <row r="300" spans="1:4" ht="21.75" customHeight="1">
      <c r="A300" s="3" t="s">
        <v>307</v>
      </c>
      <c r="B300" s="21">
        <f>'оплата '!F302</f>
        <v>7.89207377354971</v>
      </c>
      <c r="C300" s="21">
        <f t="shared" si="21"/>
        <v>2.3834062796120126</v>
      </c>
      <c r="D300" s="21">
        <f t="shared" si="22"/>
        <v>10.275480053161722</v>
      </c>
    </row>
    <row r="301" spans="1:4" ht="26.25" customHeight="1">
      <c r="A301" s="3" t="s">
        <v>20</v>
      </c>
      <c r="B301" s="21">
        <f>'оплата '!F303</f>
        <v>14.930950382391345</v>
      </c>
      <c r="C301" s="21">
        <f t="shared" si="21"/>
        <v>4.509147015482186</v>
      </c>
      <c r="D301" s="21">
        <f t="shared" si="22"/>
        <v>19.44009739787353</v>
      </c>
    </row>
    <row r="302" spans="1:4" ht="26.25" customHeight="1">
      <c r="A302" s="3" t="s">
        <v>404</v>
      </c>
      <c r="B302" s="21">
        <f>'оплата '!F304</f>
        <v>4.265985823540384</v>
      </c>
      <c r="C302" s="21">
        <f t="shared" si="21"/>
        <v>1.288327718709196</v>
      </c>
      <c r="D302" s="21">
        <f t="shared" si="22"/>
        <v>5.55431354224958</v>
      </c>
    </row>
    <row r="303" spans="1:4" ht="32.25" customHeight="1">
      <c r="A303" s="3" t="s">
        <v>169</v>
      </c>
      <c r="B303" s="21">
        <f>'оплата '!F305</f>
        <v>317.3893452714046</v>
      </c>
      <c r="C303" s="21">
        <f t="shared" si="21"/>
        <v>95.85158227196418</v>
      </c>
      <c r="D303" s="21">
        <f t="shared" si="22"/>
        <v>413.24092754336874</v>
      </c>
    </row>
    <row r="304" spans="1:4" ht="32.25" customHeight="1">
      <c r="A304" s="3" t="s">
        <v>100</v>
      </c>
      <c r="B304" s="21">
        <f>'оплата '!F306</f>
        <v>187.7033762357769</v>
      </c>
      <c r="C304" s="21">
        <f>B304*30.2%</f>
        <v>56.68641962320462</v>
      </c>
      <c r="D304" s="21">
        <f t="shared" si="22"/>
        <v>244.3897958589815</v>
      </c>
    </row>
    <row r="305" spans="1:4" ht="32.25" customHeight="1">
      <c r="A305" s="3" t="s">
        <v>732</v>
      </c>
      <c r="B305" s="21">
        <f>'оплата '!F307</f>
        <v>300.7520005595971</v>
      </c>
      <c r="C305" s="21">
        <f>B305*30.2%</f>
        <v>90.82710416899832</v>
      </c>
      <c r="D305" s="21">
        <f t="shared" si="22"/>
        <v>391.57910472859544</v>
      </c>
    </row>
    <row r="306" spans="1:4" ht="32.25" customHeight="1">
      <c r="A306" s="3" t="s">
        <v>733</v>
      </c>
      <c r="B306" s="21">
        <f>'оплата '!F308</f>
        <v>187.7033762357769</v>
      </c>
      <c r="C306" s="21">
        <f>B306*30.2%</f>
        <v>56.68641962320462</v>
      </c>
      <c r="D306" s="21">
        <f t="shared" si="22"/>
        <v>244.3897958589815</v>
      </c>
    </row>
    <row r="307" spans="1:4" ht="34.5" customHeight="1">
      <c r="A307" s="72" t="s">
        <v>787</v>
      </c>
      <c r="B307" s="21">
        <f>'оплата '!F309</f>
        <v>20.263432661816825</v>
      </c>
      <c r="C307" s="21">
        <f>B307*30.2%</f>
        <v>6.119556663868681</v>
      </c>
      <c r="D307" s="21">
        <f t="shared" si="22"/>
        <v>26.382989325685507</v>
      </c>
    </row>
    <row r="308" spans="1:4" ht="32.25" customHeight="1">
      <c r="A308" s="45" t="s">
        <v>358</v>
      </c>
      <c r="B308" s="47">
        <f>'оплата '!F310</f>
        <v>87.45270938257788</v>
      </c>
      <c r="C308" s="47">
        <f t="shared" si="21"/>
        <v>26.410718233538518</v>
      </c>
      <c r="D308" s="47">
        <f t="shared" si="22"/>
        <v>113.8634276161164</v>
      </c>
    </row>
    <row r="309" spans="1:4" ht="32.25" customHeight="1">
      <c r="A309" s="3" t="s">
        <v>359</v>
      </c>
      <c r="B309" s="21"/>
      <c r="C309" s="21"/>
      <c r="D309" s="21"/>
    </row>
    <row r="310" spans="1:4" ht="32.25" customHeight="1">
      <c r="A310" s="3" t="s">
        <v>408</v>
      </c>
      <c r="B310" s="21">
        <f>'оплата '!F312</f>
        <v>26.235812814773364</v>
      </c>
      <c r="C310" s="21">
        <f>B310*30.2%</f>
        <v>7.923215470061556</v>
      </c>
      <c r="D310" s="21">
        <f>B310+C310</f>
        <v>34.15902828483492</v>
      </c>
    </row>
    <row r="311" spans="1:4" ht="32.25" customHeight="1">
      <c r="A311" s="3" t="s">
        <v>150</v>
      </c>
      <c r="B311" s="21">
        <f>'оплата '!F313</f>
        <v>29.64860147360567</v>
      </c>
      <c r="C311" s="21">
        <f>B311*30.2%</f>
        <v>8.953877645028912</v>
      </c>
      <c r="D311" s="21">
        <f>B311+C311</f>
        <v>38.602479118634584</v>
      </c>
    </row>
    <row r="312" spans="1:4" ht="32.25" customHeight="1">
      <c r="A312" s="3" t="s">
        <v>360</v>
      </c>
      <c r="B312" s="21">
        <f>'оплата '!F314</f>
        <v>24.31611919418019</v>
      </c>
      <c r="C312" s="21">
        <f>B312*30.2%</f>
        <v>7.343467996642417</v>
      </c>
      <c r="D312" s="21">
        <f>B312+C312</f>
        <v>31.659587190822606</v>
      </c>
    </row>
    <row r="313" spans="1:4" ht="32.25" customHeight="1">
      <c r="A313" s="3" t="s">
        <v>362</v>
      </c>
      <c r="B313" s="21">
        <f>'оплата '!F315</f>
        <v>20.263432661816825</v>
      </c>
      <c r="C313" s="21">
        <f>B313*30.2%</f>
        <v>6.119556663868681</v>
      </c>
      <c r="D313" s="21">
        <f>B313+C313</f>
        <v>26.382989325685507</v>
      </c>
    </row>
    <row r="314" spans="1:4" ht="32.25" customHeight="1">
      <c r="A314" s="3" t="s">
        <v>378</v>
      </c>
      <c r="B314" s="21">
        <f>'оплата '!F316</f>
        <v>20.263432661816825</v>
      </c>
      <c r="C314" s="21">
        <f>B314*30.2%</f>
        <v>6.119556663868681</v>
      </c>
      <c r="D314" s="21">
        <f>B314+C314</f>
        <v>26.382989325685507</v>
      </c>
    </row>
    <row r="534" ht="15" customHeight="1"/>
    <row r="535" ht="15" customHeight="1"/>
    <row r="539" ht="15" customHeight="1"/>
    <row r="540" ht="15" customHeight="1"/>
    <row r="543" ht="15" customHeight="1"/>
    <row r="544" ht="15" customHeight="1"/>
    <row r="552" ht="15" customHeight="1"/>
    <row r="553" ht="15" customHeight="1"/>
  </sheetData>
  <sheetProtection/>
  <mergeCells count="18">
    <mergeCell ref="A229:D229"/>
    <mergeCell ref="A23:D23"/>
    <mergeCell ref="A76:D76"/>
    <mergeCell ref="A146:C146"/>
    <mergeCell ref="A1:D1"/>
    <mergeCell ref="A2:D2"/>
    <mergeCell ref="A5:D5"/>
    <mergeCell ref="A18:D18"/>
    <mergeCell ref="A243:D243"/>
    <mergeCell ref="A165:D165"/>
    <mergeCell ref="A261:D261"/>
    <mergeCell ref="A291:D291"/>
    <mergeCell ref="A168:D168"/>
    <mergeCell ref="A186:D186"/>
    <mergeCell ref="A191:D191"/>
    <mergeCell ref="A215:D215"/>
    <mergeCell ref="A225:D225"/>
    <mergeCell ref="A227:D22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8"/>
  <sheetViews>
    <sheetView zoomScalePageLayoutView="0" workbookViewId="0" topLeftCell="A220">
      <selection activeCell="D22" sqref="D22"/>
    </sheetView>
  </sheetViews>
  <sheetFormatPr defaultColWidth="9.140625" defaultRowHeight="15"/>
  <cols>
    <col min="1" max="1" width="30.28125" style="85" customWidth="1"/>
    <col min="2" max="2" width="34.28125" style="85" customWidth="1"/>
    <col min="3" max="3" width="15.8515625" style="85" customWidth="1"/>
    <col min="4" max="16384" width="9.140625" style="85" customWidth="1"/>
  </cols>
  <sheetData>
    <row r="1" spans="1:3" ht="12.75" customHeight="1">
      <c r="A1" s="202" t="s">
        <v>375</v>
      </c>
      <c r="B1" s="202"/>
      <c r="C1" s="120"/>
    </row>
    <row r="2" spans="1:3" ht="12.75" customHeight="1">
      <c r="A2" s="202" t="s">
        <v>783</v>
      </c>
      <c r="B2" s="150"/>
      <c r="C2" s="150"/>
    </row>
    <row r="3" spans="1:3" ht="12.75" customHeight="1">
      <c r="A3" s="202" t="s">
        <v>784</v>
      </c>
      <c r="B3" s="150"/>
      <c r="C3" s="150"/>
    </row>
    <row r="4" spans="1:3" ht="12.75" customHeight="1">
      <c r="A4" s="202" t="s">
        <v>785</v>
      </c>
      <c r="B4" s="150"/>
      <c r="C4" s="150"/>
    </row>
    <row r="5" spans="1:3" ht="12.75" customHeight="1">
      <c r="A5" s="150"/>
      <c r="B5" s="150"/>
      <c r="C5" s="150"/>
    </row>
    <row r="6" spans="1:3" ht="12.75" customHeight="1">
      <c r="A6" s="202" t="s">
        <v>377</v>
      </c>
      <c r="B6" s="150"/>
      <c r="C6" s="150"/>
    </row>
    <row r="7" spans="1:3" ht="12.75" customHeight="1">
      <c r="A7" s="150"/>
      <c r="B7" s="150"/>
      <c r="C7" s="150"/>
    </row>
    <row r="8" spans="1:3" ht="12.75" customHeight="1">
      <c r="A8" s="121"/>
      <c r="B8" s="121"/>
      <c r="C8" s="121"/>
    </row>
    <row r="9" spans="1:4" ht="21.75" customHeight="1">
      <c r="A9" s="39"/>
      <c r="B9" s="67"/>
      <c r="C9" s="67"/>
      <c r="D9" s="80"/>
    </row>
    <row r="10" spans="1:4" ht="21.75" customHeight="1">
      <c r="A10" s="39"/>
      <c r="B10" s="81"/>
      <c r="C10" s="81"/>
      <c r="D10" s="80"/>
    </row>
    <row r="11" spans="1:4" ht="27.75" customHeight="1">
      <c r="A11" s="203"/>
      <c r="B11" s="204"/>
      <c r="C11" s="204"/>
      <c r="D11" s="204"/>
    </row>
    <row r="12" spans="1:3" ht="47.25" customHeight="1">
      <c r="A12" s="82"/>
      <c r="B12" s="83" t="s">
        <v>795</v>
      </c>
      <c r="C12" s="84" t="s">
        <v>259</v>
      </c>
    </row>
    <row r="13" spans="1:3" ht="15" customHeight="1">
      <c r="A13" s="86">
        <v>1</v>
      </c>
      <c r="B13" s="87">
        <v>2</v>
      </c>
      <c r="C13" s="88">
        <v>3</v>
      </c>
    </row>
    <row r="14" spans="1:3" ht="15" customHeight="1">
      <c r="A14" s="205" t="s">
        <v>756</v>
      </c>
      <c r="B14" s="206"/>
      <c r="C14" s="206"/>
    </row>
    <row r="15" spans="1:3" ht="15.75" customHeight="1">
      <c r="A15" s="207" t="s">
        <v>757</v>
      </c>
      <c r="B15" s="208"/>
      <c r="C15" s="209"/>
    </row>
    <row r="16" spans="1:3" ht="18.75" customHeight="1">
      <c r="A16" s="89" t="s">
        <v>457</v>
      </c>
      <c r="B16" s="89"/>
      <c r="C16" s="90"/>
    </row>
    <row r="17" spans="1:3" ht="18.75" customHeight="1">
      <c r="A17" s="82"/>
      <c r="B17" s="91" t="s">
        <v>458</v>
      </c>
      <c r="C17" s="90">
        <f>'[1]тариф'!H8</f>
        <v>44.48385886060606</v>
      </c>
    </row>
    <row r="18" spans="1:3" ht="12.75">
      <c r="A18" s="82"/>
      <c r="B18" s="92" t="s">
        <v>459</v>
      </c>
      <c r="C18" s="90">
        <f>'[1]тариф'!H9</f>
        <v>44.24253378461538</v>
      </c>
    </row>
    <row r="19" spans="1:3" ht="12.75">
      <c r="A19" s="82"/>
      <c r="B19" s="93" t="s">
        <v>460</v>
      </c>
      <c r="C19" s="90">
        <f>'[1]тариф'!H10</f>
        <v>53.83681624615385</v>
      </c>
    </row>
    <row r="20" spans="1:3" ht="17.25" customHeight="1">
      <c r="A20" s="82"/>
      <c r="B20" s="91" t="s">
        <v>461</v>
      </c>
      <c r="C20" s="90">
        <f>'[1]тариф'!H11</f>
        <v>54.2049168</v>
      </c>
    </row>
    <row r="21" spans="1:3" ht="15.75" customHeight="1">
      <c r="A21" s="82"/>
      <c r="B21" s="94" t="s">
        <v>462</v>
      </c>
      <c r="C21" s="90">
        <f>'[1]тариф'!H12</f>
        <v>69.78083778461539</v>
      </c>
    </row>
    <row r="22" spans="1:3" ht="15.75" customHeight="1">
      <c r="A22" s="82"/>
      <c r="B22" s="95" t="s">
        <v>463</v>
      </c>
      <c r="C22" s="90">
        <f>'[1]тариф'!H13</f>
        <v>44.05305090666668</v>
      </c>
    </row>
    <row r="23" spans="1:3" ht="15.75" customHeight="1">
      <c r="A23" s="82"/>
      <c r="B23" s="95" t="s">
        <v>464</v>
      </c>
      <c r="C23" s="90">
        <f>'[1]тариф'!H14</f>
        <v>43.78979486666667</v>
      </c>
    </row>
    <row r="24" spans="1:3" ht="15.75" customHeight="1">
      <c r="A24" s="82"/>
      <c r="B24" s="96" t="s">
        <v>465</v>
      </c>
      <c r="C24" s="97">
        <f>'[1]тариф'!H15</f>
        <v>72.478996</v>
      </c>
    </row>
    <row r="25" spans="1:3" ht="12.75">
      <c r="A25" s="82"/>
      <c r="B25" s="98" t="s">
        <v>466</v>
      </c>
      <c r="C25" s="97">
        <f>'[1]тариф'!H16</f>
        <v>72.478996</v>
      </c>
    </row>
    <row r="26" spans="1:3" ht="17.25" customHeight="1">
      <c r="A26" s="82"/>
      <c r="B26" s="98" t="s">
        <v>467</v>
      </c>
      <c r="C26" s="97">
        <f>'[1]тариф'!H17</f>
        <v>72.362064</v>
      </c>
    </row>
    <row r="27" spans="1:3" ht="15.75" customHeight="1">
      <c r="A27" s="82"/>
      <c r="B27" s="98" t="s">
        <v>468</v>
      </c>
      <c r="C27" s="97">
        <f>'[1]тариф'!H18</f>
        <v>72.478996</v>
      </c>
    </row>
    <row r="28" spans="1:3" ht="15.75" customHeight="1">
      <c r="A28" s="82"/>
      <c r="B28" s="98" t="s">
        <v>469</v>
      </c>
      <c r="C28" s="97">
        <f>'[1]тариф'!H19</f>
        <v>21.17117665</v>
      </c>
    </row>
    <row r="29" spans="1:3" ht="17.25" customHeight="1">
      <c r="A29" s="82"/>
      <c r="B29" s="98" t="s">
        <v>470</v>
      </c>
      <c r="C29" s="97">
        <f>'[1]тариф'!H20</f>
        <v>36.6082224</v>
      </c>
    </row>
    <row r="30" spans="1:3" ht="14.25" customHeight="1">
      <c r="A30" s="82"/>
      <c r="B30" s="98" t="s">
        <v>471</v>
      </c>
      <c r="C30" s="97">
        <f>'[1]тариф'!H21</f>
        <v>34.6102224</v>
      </c>
    </row>
    <row r="31" spans="1:3" ht="12.75">
      <c r="A31" s="82"/>
      <c r="B31" s="98" t="s">
        <v>472</v>
      </c>
      <c r="C31" s="97">
        <f>'[1]тариф'!H22</f>
        <v>72.03479432727272</v>
      </c>
    </row>
    <row r="32" spans="1:3" ht="18" customHeight="1">
      <c r="A32" s="82"/>
      <c r="B32" s="98" t="s">
        <v>473</v>
      </c>
      <c r="C32" s="97">
        <f>'[1]тариф'!H23</f>
        <v>72.478996</v>
      </c>
    </row>
    <row r="33" spans="1:3" ht="12.75">
      <c r="A33" s="82"/>
      <c r="B33" s="98" t="s">
        <v>474</v>
      </c>
      <c r="C33" s="97">
        <f>'[1]тариф'!H24</f>
        <v>44.216496</v>
      </c>
    </row>
    <row r="34" spans="1:3" ht="17.25" customHeight="1">
      <c r="A34" s="82"/>
      <c r="B34" s="98" t="s">
        <v>475</v>
      </c>
      <c r="C34" s="97">
        <f>'[1]тариф'!H25</f>
        <v>74.26436799999999</v>
      </c>
    </row>
    <row r="35" spans="1:3" ht="17.25" customHeight="1">
      <c r="A35" s="82"/>
      <c r="B35" s="98" t="s">
        <v>476</v>
      </c>
      <c r="C35" s="97">
        <f>'[1]тариф'!H26</f>
        <v>44.216496</v>
      </c>
    </row>
    <row r="36" spans="1:3" ht="17.25" customHeight="1">
      <c r="A36" s="82"/>
      <c r="B36" s="98" t="s">
        <v>477</v>
      </c>
      <c r="C36" s="97">
        <f>'[1]тариф'!H27</f>
        <v>30.493247999999994</v>
      </c>
    </row>
    <row r="37" spans="1:3" ht="17.25" customHeight="1">
      <c r="A37" s="82"/>
      <c r="B37" s="98" t="s">
        <v>478</v>
      </c>
      <c r="C37" s="97">
        <f>'[1]тариф'!H28</f>
        <v>30.493247999999994</v>
      </c>
    </row>
    <row r="38" spans="1:8" ht="18" customHeight="1">
      <c r="A38" s="99" t="s">
        <v>479</v>
      </c>
      <c r="B38" s="99"/>
      <c r="C38" s="97"/>
      <c r="H38" s="113"/>
    </row>
    <row r="39" spans="1:8" ht="16.5" customHeight="1">
      <c r="A39" s="82"/>
      <c r="B39" s="100" t="s">
        <v>480</v>
      </c>
      <c r="C39" s="97">
        <f>'[1]тариф'!H30</f>
        <v>87.35468639999999</v>
      </c>
      <c r="H39" s="122"/>
    </row>
    <row r="40" spans="1:8" ht="12.75">
      <c r="A40" s="99" t="s">
        <v>481</v>
      </c>
      <c r="B40" s="99"/>
      <c r="C40" s="97"/>
      <c r="H40" s="122"/>
    </row>
    <row r="41" spans="1:3" ht="15.75" customHeight="1">
      <c r="A41" s="82"/>
      <c r="B41" s="100" t="s">
        <v>480</v>
      </c>
      <c r="C41" s="97">
        <f>'[1]тариф'!H32</f>
        <v>290.286435072</v>
      </c>
    </row>
    <row r="42" spans="1:3" ht="14.25" customHeight="1">
      <c r="A42" s="82"/>
      <c r="B42" s="100" t="s">
        <v>482</v>
      </c>
      <c r="C42" s="97">
        <f>'[1]тариф'!H33</f>
        <v>59.088830400000006</v>
      </c>
    </row>
    <row r="43" spans="1:3" ht="15.75" customHeight="1">
      <c r="A43" s="82"/>
      <c r="B43" s="100" t="s">
        <v>483</v>
      </c>
      <c r="C43" s="97">
        <f>'[1]тариф'!H34</f>
        <v>76.7268132</v>
      </c>
    </row>
    <row r="44" spans="1:3" ht="24.75" customHeight="1">
      <c r="A44" s="101" t="s">
        <v>484</v>
      </c>
      <c r="B44" s="99"/>
      <c r="C44" s="97"/>
    </row>
    <row r="45" spans="1:3" ht="15.75" customHeight="1">
      <c r="A45" s="82"/>
      <c r="B45" s="100" t="s">
        <v>485</v>
      </c>
      <c r="C45" s="97">
        <f>'[1]тариф'!H36</f>
        <v>395.183397</v>
      </c>
    </row>
    <row r="46" spans="1:3" ht="15.75" customHeight="1">
      <c r="A46" s="82"/>
      <c r="B46" s="100" t="s">
        <v>486</v>
      </c>
      <c r="C46" s="97">
        <f>'[1]тариф'!H37</f>
        <v>433.177968</v>
      </c>
    </row>
    <row r="47" spans="1:3" ht="15.75" customHeight="1">
      <c r="A47" s="82"/>
      <c r="B47" s="100" t="s">
        <v>487</v>
      </c>
      <c r="C47" s="97">
        <f>'[1]тариф'!H38</f>
        <v>450.09796800000004</v>
      </c>
    </row>
    <row r="48" spans="1:3" ht="17.25" customHeight="1">
      <c r="A48" s="82"/>
      <c r="B48" s="100" t="s">
        <v>460</v>
      </c>
      <c r="C48" s="97">
        <f>'[1]тариф'!H39</f>
        <v>446.0042344</v>
      </c>
    </row>
    <row r="49" spans="1:3" ht="16.5" customHeight="1">
      <c r="A49" s="82"/>
      <c r="B49" s="100" t="s">
        <v>461</v>
      </c>
      <c r="C49" s="97">
        <f>'[1]тариф'!H40</f>
        <v>445.7756160293334</v>
      </c>
    </row>
    <row r="50" spans="1:3" ht="18.75" customHeight="1">
      <c r="A50" s="82"/>
      <c r="B50" s="100" t="s">
        <v>488</v>
      </c>
      <c r="C50" s="97">
        <f>'[1]тариф'!H41</f>
        <v>120.71018399999998</v>
      </c>
    </row>
    <row r="51" spans="1:3" ht="15.75" customHeight="1">
      <c r="A51" s="82"/>
      <c r="B51" s="100" t="s">
        <v>489</v>
      </c>
      <c r="C51" s="97">
        <f>'[1]тариф'!H42</f>
        <v>32.9098464</v>
      </c>
    </row>
    <row r="52" spans="1:3" ht="15.75" customHeight="1">
      <c r="A52" s="82"/>
      <c r="B52" s="100" t="s">
        <v>490</v>
      </c>
      <c r="C52" s="97">
        <f>'[1]тариф'!H43</f>
        <v>207.54357473333334</v>
      </c>
    </row>
    <row r="53" spans="1:3" ht="15.75" customHeight="1">
      <c r="A53" s="82"/>
      <c r="B53" s="100" t="s">
        <v>491</v>
      </c>
      <c r="C53" s="97">
        <f>'[1]тариф'!H44</f>
        <v>207.54357473333334</v>
      </c>
    </row>
    <row r="54" spans="1:3" ht="16.5" customHeight="1">
      <c r="A54" s="82"/>
      <c r="B54" s="100" t="s">
        <v>492</v>
      </c>
      <c r="C54" s="97">
        <f>'[1]тариф'!H45</f>
        <v>207.54357473333334</v>
      </c>
    </row>
    <row r="55" spans="1:3" ht="12.75">
      <c r="A55" s="82"/>
      <c r="B55" s="100" t="s">
        <v>493</v>
      </c>
      <c r="C55" s="97">
        <f>'[1]тариф'!H46</f>
        <v>105.969744</v>
      </c>
    </row>
    <row r="56" spans="1:3" ht="15.75" customHeight="1">
      <c r="A56" s="82"/>
      <c r="B56" s="100" t="s">
        <v>494</v>
      </c>
      <c r="C56" s="97">
        <f>'[1]тариф'!H47</f>
        <v>402.154548</v>
      </c>
    </row>
    <row r="57" spans="1:3" ht="15.75" customHeight="1">
      <c r="A57" s="82"/>
      <c r="B57" s="100" t="s">
        <v>495</v>
      </c>
      <c r="C57" s="97">
        <f>'[1]тариф'!H48</f>
        <v>402.30278936571426</v>
      </c>
    </row>
    <row r="58" spans="1:3" ht="18.75" customHeight="1">
      <c r="A58" s="82"/>
      <c r="B58" s="100" t="s">
        <v>496</v>
      </c>
      <c r="C58" s="97">
        <f>'[1]тариф'!H49</f>
        <v>301.4957208</v>
      </c>
    </row>
    <row r="59" spans="1:3" ht="16.5" customHeight="1">
      <c r="A59" s="82"/>
      <c r="B59" s="100" t="s">
        <v>497</v>
      </c>
      <c r="C59" s="97">
        <f>'[1]тариф'!H50</f>
        <v>388.00183200000004</v>
      </c>
    </row>
    <row r="60" spans="1:3" ht="17.25" customHeight="1">
      <c r="A60" s="82"/>
      <c r="B60" s="100" t="s">
        <v>498</v>
      </c>
      <c r="C60" s="97">
        <f>'[1]тариф'!H51</f>
        <v>203.6050224</v>
      </c>
    </row>
    <row r="61" spans="1:3" ht="16.5" customHeight="1">
      <c r="A61" s="82"/>
      <c r="B61" s="100" t="s">
        <v>499</v>
      </c>
      <c r="C61" s="97">
        <f>'[1]тариф'!H52</f>
        <v>56.265316799999994</v>
      </c>
    </row>
    <row r="62" spans="1:3" ht="17.25" customHeight="1">
      <c r="A62" s="82"/>
      <c r="B62" s="100" t="s">
        <v>500</v>
      </c>
      <c r="C62" s="97">
        <f>'[1]тариф'!H53</f>
        <v>164.191488</v>
      </c>
    </row>
    <row r="63" spans="1:3" ht="15.75" customHeight="1">
      <c r="A63" s="101" t="s">
        <v>501</v>
      </c>
      <c r="B63" s="101"/>
      <c r="C63" s="97"/>
    </row>
    <row r="64" spans="1:3" ht="13.5" customHeight="1">
      <c r="A64" s="82"/>
      <c r="B64" s="100" t="s">
        <v>489</v>
      </c>
      <c r="C64" s="97">
        <f>'[1]тариф'!H55</f>
        <v>141.13947986440678</v>
      </c>
    </row>
    <row r="65" spans="1:3" ht="15.75" customHeight="1">
      <c r="A65" s="82"/>
      <c r="B65" s="100" t="s">
        <v>502</v>
      </c>
      <c r="C65" s="97">
        <f>'[1]тариф'!H56</f>
        <v>55.0352448</v>
      </c>
    </row>
    <row r="66" spans="1:3" ht="14.25" customHeight="1">
      <c r="A66" s="82"/>
      <c r="B66" s="100" t="s">
        <v>503</v>
      </c>
      <c r="C66" s="97">
        <f>'[1]тариф'!H57</f>
        <v>145.7226624</v>
      </c>
    </row>
    <row r="67" spans="1:3" ht="17.25" customHeight="1">
      <c r="A67" s="82"/>
      <c r="B67" s="100" t="s">
        <v>504</v>
      </c>
      <c r="C67" s="97">
        <f>'[1]тариф'!H58</f>
        <v>145.53175679999998</v>
      </c>
    </row>
    <row r="68" spans="1:3" ht="17.25" customHeight="1">
      <c r="A68" s="82"/>
      <c r="B68" s="100" t="s">
        <v>505</v>
      </c>
      <c r="C68" s="97">
        <f>'[1]тариф'!H59</f>
        <v>113.357856</v>
      </c>
    </row>
    <row r="69" spans="1:3" ht="17.25" customHeight="1">
      <c r="A69" s="82"/>
      <c r="B69" s="100" t="s">
        <v>506</v>
      </c>
      <c r="C69" s="97">
        <f>'[1]тариф'!H60</f>
        <v>350.0043384</v>
      </c>
    </row>
    <row r="70" spans="1:3" ht="17.25" customHeight="1">
      <c r="A70" s="82"/>
      <c r="B70" s="100" t="s">
        <v>507</v>
      </c>
      <c r="C70" s="97">
        <f>'[1]тариф'!H61</f>
        <v>141.6420048</v>
      </c>
    </row>
    <row r="71" spans="1:3" ht="17.25" customHeight="1">
      <c r="A71" s="82"/>
      <c r="B71" s="100" t="s">
        <v>508</v>
      </c>
      <c r="C71" s="97">
        <f>'[1]тариф'!H62</f>
        <v>395.21267056</v>
      </c>
    </row>
    <row r="72" spans="1:3" ht="17.25" customHeight="1">
      <c r="A72" s="82"/>
      <c r="B72" s="100" t="s">
        <v>509</v>
      </c>
      <c r="C72" s="97">
        <f>'[1]тариф'!H63</f>
        <v>248.87436392727273</v>
      </c>
    </row>
    <row r="73" spans="1:3" ht="17.25" customHeight="1">
      <c r="A73" s="82"/>
      <c r="B73" s="100" t="s">
        <v>510</v>
      </c>
      <c r="C73" s="97">
        <f>'[1]тариф'!H64</f>
        <v>390.720672</v>
      </c>
    </row>
    <row r="74" spans="1:3" ht="17.25" customHeight="1">
      <c r="A74" s="82"/>
      <c r="B74" s="100" t="s">
        <v>511</v>
      </c>
      <c r="C74" s="97">
        <f>'[1]тариф'!H65</f>
        <v>596.2836554761907</v>
      </c>
    </row>
    <row r="75" spans="1:3" ht="17.25" customHeight="1">
      <c r="A75" s="82"/>
      <c r="B75" s="100" t="s">
        <v>512</v>
      </c>
      <c r="C75" s="97">
        <f>'[1]тариф'!H66</f>
        <v>501.10925644416324</v>
      </c>
    </row>
    <row r="76" spans="1:3" ht="17.25" customHeight="1">
      <c r="A76" s="82"/>
      <c r="B76" s="100" t="s">
        <v>461</v>
      </c>
      <c r="C76" s="97">
        <f>'[1]тариф'!H67</f>
        <v>238.42114562933332</v>
      </c>
    </row>
    <row r="77" spans="1:3" ht="17.25" customHeight="1">
      <c r="A77" s="82"/>
      <c r="B77" s="100" t="s">
        <v>513</v>
      </c>
      <c r="C77" s="97">
        <f>'[1]тариф'!H68</f>
        <v>599.6612352000001</v>
      </c>
    </row>
    <row r="78" spans="1:3" ht="17.25" customHeight="1">
      <c r="A78" s="82"/>
      <c r="B78" s="100" t="s">
        <v>514</v>
      </c>
      <c r="C78" s="97">
        <f>'[1]тариф'!H69</f>
        <v>236.35683168</v>
      </c>
    </row>
    <row r="79" spans="1:3" ht="17.25" customHeight="1">
      <c r="A79" s="82"/>
      <c r="B79" s="100" t="s">
        <v>515</v>
      </c>
      <c r="C79" s="97">
        <f>'[1]тариф'!H70</f>
        <v>322.5340502857143</v>
      </c>
    </row>
    <row r="80" spans="1:3" ht="17.25" customHeight="1">
      <c r="A80" s="82"/>
      <c r="B80" s="100" t="s">
        <v>516</v>
      </c>
      <c r="C80" s="97">
        <f>'[1]тариф'!H71</f>
        <v>162.2726784</v>
      </c>
    </row>
    <row r="81" spans="1:3" ht="19.5" customHeight="1">
      <c r="A81" s="82"/>
      <c r="B81" s="100" t="s">
        <v>517</v>
      </c>
      <c r="C81" s="97">
        <f>'[1]тариф'!H72</f>
        <v>391.3505142857143</v>
      </c>
    </row>
    <row r="82" spans="1:3" ht="19.5" customHeight="1">
      <c r="A82" s="82"/>
      <c r="B82" s="100" t="s">
        <v>518</v>
      </c>
      <c r="C82" s="97">
        <f>'[1]тариф'!H73</f>
        <v>607.7235840000001</v>
      </c>
    </row>
    <row r="83" spans="1:3" ht="19.5" customHeight="1">
      <c r="A83" s="82"/>
      <c r="B83" s="100" t="s">
        <v>519</v>
      </c>
      <c r="C83" s="97">
        <f>'[1]тариф'!H74</f>
        <v>311.6501688</v>
      </c>
    </row>
    <row r="84" spans="1:3" ht="19.5" customHeight="1">
      <c r="A84" s="82"/>
      <c r="B84" s="100" t="s">
        <v>520</v>
      </c>
      <c r="C84" s="97">
        <f>'[1]тариф'!H75</f>
        <v>400.61777820000003</v>
      </c>
    </row>
    <row r="85" spans="1:3" ht="15.75" customHeight="1">
      <c r="A85" s="82"/>
      <c r="B85" s="100" t="s">
        <v>521</v>
      </c>
      <c r="C85" s="97">
        <f>'[1]тариф'!H76</f>
        <v>549.5546436</v>
      </c>
    </row>
    <row r="86" spans="1:3" ht="15.75" customHeight="1">
      <c r="A86" s="82"/>
      <c r="B86" s="100" t="s">
        <v>522</v>
      </c>
      <c r="C86" s="97">
        <f>'[1]тариф'!H77</f>
        <v>212.819136</v>
      </c>
    </row>
    <row r="87" spans="1:3" ht="16.5" customHeight="1">
      <c r="A87" s="82"/>
      <c r="B87" s="100" t="s">
        <v>497</v>
      </c>
      <c r="C87" s="97">
        <f>'[1]тариф'!H78</f>
        <v>390.23152799999997</v>
      </c>
    </row>
    <row r="88" spans="1:3" ht="14.25" customHeight="1">
      <c r="A88" s="82"/>
      <c r="B88" s="100" t="s">
        <v>523</v>
      </c>
      <c r="C88" s="97">
        <f>'[1]тариф'!H79</f>
        <v>555.4260672</v>
      </c>
    </row>
    <row r="89" spans="1:3" ht="17.25" customHeight="1">
      <c r="A89" s="82"/>
      <c r="B89" s="100" t="s">
        <v>524</v>
      </c>
      <c r="C89" s="97">
        <f>'[1]тариф'!H80</f>
        <v>224.76849300000003</v>
      </c>
    </row>
    <row r="90" spans="1:3" ht="16.5" customHeight="1">
      <c r="A90" s="82"/>
      <c r="B90" s="100" t="s">
        <v>525</v>
      </c>
      <c r="C90" s="97">
        <f>'[1]тариф'!H81</f>
        <v>470.40338399999996</v>
      </c>
    </row>
    <row r="91" spans="1:3" ht="15.75" customHeight="1">
      <c r="A91" s="82"/>
      <c r="B91" s="100" t="s">
        <v>526</v>
      </c>
      <c r="C91" s="97">
        <f>'[1]тариф'!H82</f>
        <v>81.3576</v>
      </c>
    </row>
    <row r="92" spans="1:3" ht="19.5" customHeight="1">
      <c r="A92" s="82"/>
      <c r="B92" s="100" t="s">
        <v>482</v>
      </c>
      <c r="C92" s="97">
        <f>'[1]тариф'!H83</f>
        <v>205.864608</v>
      </c>
    </row>
    <row r="93" spans="1:3" ht="16.5" customHeight="1">
      <c r="A93" s="82"/>
      <c r="B93" s="100" t="s">
        <v>527</v>
      </c>
      <c r="C93" s="97">
        <f>'[1]тариф'!H84</f>
        <v>157.95493200000004</v>
      </c>
    </row>
    <row r="94" spans="1:3" ht="31.5" customHeight="1">
      <c r="A94" s="101" t="s">
        <v>528</v>
      </c>
      <c r="B94" s="101"/>
      <c r="C94" s="97"/>
    </row>
    <row r="95" spans="1:3" ht="17.25" customHeight="1">
      <c r="A95" s="82"/>
      <c r="B95" s="100" t="s">
        <v>529</v>
      </c>
      <c r="C95" s="97">
        <f>'[1]тариф'!H86</f>
        <v>157.290288</v>
      </c>
    </row>
    <row r="96" spans="1:3" ht="17.25" customHeight="1">
      <c r="A96" s="82"/>
      <c r="B96" s="100" t="s">
        <v>496</v>
      </c>
      <c r="C96" s="97">
        <f>'[1]тариф'!H87</f>
        <v>204.91122857142858</v>
      </c>
    </row>
    <row r="97" spans="1:3" ht="16.5" customHeight="1">
      <c r="A97" s="82"/>
      <c r="B97" s="100" t="s">
        <v>496</v>
      </c>
      <c r="C97" s="97">
        <f>'[1]тариф'!H88</f>
        <v>205.40035439999994</v>
      </c>
    </row>
    <row r="98" spans="1:3" ht="16.5" customHeight="1">
      <c r="A98" s="82"/>
      <c r="B98" s="100" t="s">
        <v>531</v>
      </c>
      <c r="C98" s="97">
        <f>'[1]тариф'!H89</f>
        <v>80.98672319999997</v>
      </c>
    </row>
    <row r="99" spans="1:3" ht="33" customHeight="1">
      <c r="A99" s="82"/>
      <c r="B99" s="100" t="s">
        <v>532</v>
      </c>
      <c r="C99" s="97">
        <f>'[1]тариф'!H90</f>
        <v>170.607528</v>
      </c>
    </row>
    <row r="100" spans="1:3" ht="33" customHeight="1">
      <c r="A100" s="82"/>
      <c r="B100" s="100" t="s">
        <v>533</v>
      </c>
      <c r="C100" s="97">
        <f>'[1]тариф'!H91</f>
        <v>180.20752800000002</v>
      </c>
    </row>
    <row r="101" spans="1:3" ht="16.5" customHeight="1">
      <c r="A101" s="82"/>
      <c r="B101" s="100" t="s">
        <v>534</v>
      </c>
      <c r="C101" s="97">
        <f>'[1]тариф'!H92</f>
        <v>192.8963544</v>
      </c>
    </row>
    <row r="102" spans="1:3" ht="17.25" customHeight="1">
      <c r="A102" s="99" t="s">
        <v>535</v>
      </c>
      <c r="B102" s="99"/>
      <c r="C102" s="97"/>
    </row>
    <row r="103" spans="1:3" ht="16.5" customHeight="1">
      <c r="A103" s="82"/>
      <c r="B103" s="100" t="s">
        <v>489</v>
      </c>
      <c r="C103" s="97">
        <f>'[1]тариф'!H94</f>
        <v>68.49090240000001</v>
      </c>
    </row>
    <row r="104" spans="1:3" ht="15.75" customHeight="1">
      <c r="A104" s="82"/>
      <c r="B104" s="100" t="s">
        <v>536</v>
      </c>
      <c r="C104" s="97">
        <f>'[1]тариф'!H95</f>
        <v>41.1705984</v>
      </c>
    </row>
    <row r="105" spans="1:3" ht="15" customHeight="1">
      <c r="A105" s="82"/>
      <c r="B105" s="100" t="s">
        <v>537</v>
      </c>
      <c r="C105" s="97">
        <f>'[1]тариф'!H96</f>
        <v>69.640824</v>
      </c>
    </row>
    <row r="106" spans="1:3" ht="14.25" customHeight="1">
      <c r="A106" s="82"/>
      <c r="B106" s="100" t="s">
        <v>469</v>
      </c>
      <c r="C106" s="97">
        <f>'[1]тариф'!H97</f>
        <v>140.813966952</v>
      </c>
    </row>
    <row r="107" spans="1:3" ht="17.25" customHeight="1">
      <c r="A107" s="82"/>
      <c r="B107" s="100" t="s">
        <v>538</v>
      </c>
      <c r="C107" s="97">
        <f>'[1]тариф'!H98</f>
        <v>141.1985553</v>
      </c>
    </row>
    <row r="108" spans="1:3" ht="17.25" customHeight="1">
      <c r="A108" s="82"/>
      <c r="B108" s="100" t="s">
        <v>539</v>
      </c>
      <c r="C108" s="97">
        <f>'[1]тариф'!H99</f>
        <v>140.56986472380953</v>
      </c>
    </row>
    <row r="109" spans="1:3" ht="17.25" customHeight="1">
      <c r="A109" s="82"/>
      <c r="B109" s="100" t="s">
        <v>473</v>
      </c>
      <c r="C109" s="97">
        <f>'[1]тариф'!H100</f>
        <v>521.8148256</v>
      </c>
    </row>
    <row r="110" spans="1:3" ht="15.75" customHeight="1">
      <c r="A110" s="82"/>
      <c r="B110" s="100" t="s">
        <v>540</v>
      </c>
      <c r="C110" s="97">
        <f>'[1]тариф'!H101</f>
        <v>141.27414000000002</v>
      </c>
    </row>
    <row r="111" spans="1:3" ht="14.25" customHeight="1">
      <c r="A111" s="82"/>
      <c r="B111" s="100" t="s">
        <v>541</v>
      </c>
      <c r="C111" s="97">
        <f>'[1]тариф'!H102</f>
        <v>141.27414000000002</v>
      </c>
    </row>
    <row r="112" spans="1:3" ht="16.5" customHeight="1">
      <c r="A112" s="82"/>
      <c r="B112" s="100" t="s">
        <v>542</v>
      </c>
      <c r="C112" s="97">
        <f>'[1]тариф'!H103</f>
        <v>92.19616991999999</v>
      </c>
    </row>
    <row r="113" spans="1:3" ht="16.5" customHeight="1">
      <c r="A113" s="82"/>
      <c r="B113" s="100" t="s">
        <v>494</v>
      </c>
      <c r="C113" s="97">
        <f>'[1]тариф'!H104</f>
        <v>403.2850144</v>
      </c>
    </row>
    <row r="114" spans="1:3" ht="16.5" customHeight="1">
      <c r="A114" s="82"/>
      <c r="B114" s="100" t="s">
        <v>495</v>
      </c>
      <c r="C114" s="97">
        <f>'[1]тариф'!H105</f>
        <v>363.48759520000004</v>
      </c>
    </row>
    <row r="115" spans="1:3" ht="17.25" customHeight="1">
      <c r="A115" s="82"/>
      <c r="B115" s="100" t="s">
        <v>543</v>
      </c>
      <c r="C115" s="97">
        <f>'[1]тариф'!H106</f>
        <v>363.48759520000004</v>
      </c>
    </row>
    <row r="116" spans="1:3" ht="20.25" customHeight="1">
      <c r="A116" s="216" t="s">
        <v>758</v>
      </c>
      <c r="B116" s="150"/>
      <c r="C116" s="212"/>
    </row>
    <row r="117" spans="1:3" ht="18" customHeight="1">
      <c r="A117" s="102" t="s">
        <v>546</v>
      </c>
      <c r="B117" s="102"/>
      <c r="C117" s="97"/>
    </row>
    <row r="118" spans="1:3" ht="16.5" customHeight="1">
      <c r="A118" s="82"/>
      <c r="B118" s="100" t="s">
        <v>547</v>
      </c>
      <c r="C118" s="97">
        <f>'[1]тариф'!H110</f>
        <v>246.25588542857142</v>
      </c>
    </row>
    <row r="119" spans="1:3" ht="15.75" customHeight="1">
      <c r="A119" s="82"/>
      <c r="B119" s="100" t="s">
        <v>548</v>
      </c>
      <c r="C119" s="97">
        <f>'[1]тариф'!H111</f>
        <v>403.72849315488725</v>
      </c>
    </row>
    <row r="120" spans="1:3" ht="18.75" customHeight="1">
      <c r="A120" s="82"/>
      <c r="B120" s="100" t="s">
        <v>549</v>
      </c>
      <c r="C120" s="97">
        <f>'[1]тариф'!H112</f>
        <v>403.72849315488725</v>
      </c>
    </row>
    <row r="121" spans="1:3" ht="15.75" customHeight="1">
      <c r="A121" s="82"/>
      <c r="B121" s="100" t="s">
        <v>550</v>
      </c>
      <c r="C121" s="97">
        <f>'[1]тариф'!H113</f>
        <v>403.72849315488725</v>
      </c>
    </row>
    <row r="122" spans="1:3" ht="12.75">
      <c r="A122" s="82"/>
      <c r="B122" s="100" t="s">
        <v>551</v>
      </c>
      <c r="C122" s="97">
        <f>'[1]тариф'!H114</f>
        <v>786.2685826285713</v>
      </c>
    </row>
    <row r="123" spans="1:3" ht="16.5" customHeight="1">
      <c r="A123" s="82"/>
      <c r="B123" s="100" t="s">
        <v>552</v>
      </c>
      <c r="C123" s="97">
        <f>'[1]тариф'!H115</f>
        <v>405.9554194285714</v>
      </c>
    </row>
    <row r="124" spans="1:3" ht="17.25" customHeight="1">
      <c r="A124" s="82"/>
      <c r="B124" s="100" t="s">
        <v>553</v>
      </c>
      <c r="C124" s="97">
        <f>'[1]тариф'!H116</f>
        <v>697.4936339999999</v>
      </c>
    </row>
    <row r="125" spans="1:3" ht="17.25" customHeight="1">
      <c r="A125" s="82"/>
      <c r="B125" s="100" t="s">
        <v>517</v>
      </c>
      <c r="C125" s="97">
        <f>'[1]тариф'!H117</f>
        <v>330.94645028571426</v>
      </c>
    </row>
    <row r="126" spans="1:3" ht="18" customHeight="1">
      <c r="A126" s="82"/>
      <c r="B126" s="100" t="s">
        <v>554</v>
      </c>
      <c r="C126" s="97">
        <f>'[1]тариф'!H118</f>
        <v>598.5452649428571</v>
      </c>
    </row>
    <row r="127" spans="1:3" ht="16.5" customHeight="1">
      <c r="A127" s="82"/>
      <c r="B127" s="100" t="s">
        <v>555</v>
      </c>
      <c r="C127" s="97">
        <f>'[1]тариф'!H119</f>
        <v>355.68176400000004</v>
      </c>
    </row>
    <row r="128" spans="1:3" ht="30.75" customHeight="1">
      <c r="A128" s="101" t="s">
        <v>771</v>
      </c>
      <c r="B128" s="101"/>
      <c r="C128" s="97"/>
    </row>
    <row r="129" spans="1:3" ht="17.25" customHeight="1">
      <c r="A129" s="82"/>
      <c r="B129" s="100" t="s">
        <v>557</v>
      </c>
      <c r="C129" s="97">
        <f>'[1]тариф'!H121</f>
        <v>1100.445218611083</v>
      </c>
    </row>
    <row r="130" spans="1:3" ht="17.25" customHeight="1">
      <c r="A130" s="82"/>
      <c r="B130" s="100" t="s">
        <v>558</v>
      </c>
      <c r="C130" s="97">
        <f>'[1]тариф'!H122</f>
        <v>911.4927551999997</v>
      </c>
    </row>
    <row r="131" spans="1:3" ht="18" customHeight="1">
      <c r="A131" s="82"/>
      <c r="B131" s="100" t="s">
        <v>559</v>
      </c>
      <c r="C131" s="97">
        <f>'[1]тариф'!H123</f>
        <v>544.521832631579</v>
      </c>
    </row>
    <row r="132" spans="1:3" ht="18" customHeight="1">
      <c r="A132" s="82"/>
      <c r="B132" s="100" t="s">
        <v>560</v>
      </c>
      <c r="C132" s="97">
        <f>'[1]тариф'!H124</f>
        <v>545.2791052631579</v>
      </c>
    </row>
    <row r="133" spans="1:3" ht="18" customHeight="1">
      <c r="A133" s="82"/>
      <c r="B133" s="100" t="s">
        <v>561</v>
      </c>
      <c r="C133" s="97">
        <f>'[1]тариф'!H125</f>
        <v>544.5039772631579</v>
      </c>
    </row>
    <row r="134" spans="1:3" ht="18.75" customHeight="1">
      <c r="A134" s="82"/>
      <c r="B134" s="100" t="s">
        <v>474</v>
      </c>
      <c r="C134" s="97">
        <f>'[1]тариф'!H126</f>
        <v>544.5039772631579</v>
      </c>
    </row>
    <row r="135" spans="1:3" ht="12.75">
      <c r="A135" s="82"/>
      <c r="B135" s="100" t="s">
        <v>562</v>
      </c>
      <c r="C135" s="97">
        <f>'[1]тариф'!H127</f>
        <v>544.6552482887219</v>
      </c>
    </row>
    <row r="136" spans="1:3" ht="15.75" customHeight="1">
      <c r="A136" s="82"/>
      <c r="B136" s="100" t="s">
        <v>563</v>
      </c>
      <c r="C136" s="97">
        <f>'[1]тариф'!H128</f>
        <v>694.578028631579</v>
      </c>
    </row>
    <row r="137" spans="1:3" ht="26.25" customHeight="1">
      <c r="A137" s="82"/>
      <c r="B137" s="100" t="s">
        <v>564</v>
      </c>
      <c r="C137" s="97">
        <f>'[1]тариф'!H129</f>
        <v>1634.8959263502857</v>
      </c>
    </row>
    <row r="138" spans="1:3" ht="18" customHeight="1">
      <c r="A138" s="82"/>
      <c r="B138" s="100" t="s">
        <v>565</v>
      </c>
      <c r="C138" s="97">
        <f>'[1]тариф'!H130</f>
        <v>739.4071289999999</v>
      </c>
    </row>
    <row r="139" spans="1:3" ht="16.5" customHeight="1">
      <c r="A139" s="82"/>
      <c r="B139" s="100" t="s">
        <v>566</v>
      </c>
      <c r="C139" s="97">
        <f>'[1]тариф'!H131</f>
        <v>494.8638223466666</v>
      </c>
    </row>
    <row r="140" spans="1:3" ht="16.5" customHeight="1">
      <c r="A140" s="82"/>
      <c r="B140" s="100" t="s">
        <v>567</v>
      </c>
      <c r="C140" s="97">
        <f>'[1]тариф'!H132</f>
        <v>494.8638223466666</v>
      </c>
    </row>
    <row r="141" spans="1:3" ht="16.5" customHeight="1">
      <c r="A141" s="82"/>
      <c r="B141" s="100" t="s">
        <v>568</v>
      </c>
      <c r="C141" s="97">
        <f>'[1]тариф'!H133</f>
        <v>494.8638223466666</v>
      </c>
    </row>
    <row r="142" spans="1:3" ht="16.5" customHeight="1">
      <c r="A142" s="82"/>
      <c r="B142" s="100" t="s">
        <v>569</v>
      </c>
      <c r="C142" s="97">
        <f>'[1]тариф'!H134</f>
        <v>494.8638223466666</v>
      </c>
    </row>
    <row r="143" spans="1:3" ht="16.5" customHeight="1">
      <c r="A143" s="82"/>
      <c r="B143" s="100" t="s">
        <v>570</v>
      </c>
      <c r="C143" s="97">
        <f>'[1]тариф'!H135</f>
        <v>494.8638223466666</v>
      </c>
    </row>
    <row r="144" spans="1:3" ht="16.5" customHeight="1">
      <c r="A144" s="82"/>
      <c r="B144" s="100" t="s">
        <v>571</v>
      </c>
      <c r="C144" s="97">
        <f>'[1]тариф'!H136</f>
        <v>494.8638223466666</v>
      </c>
    </row>
    <row r="145" spans="1:3" ht="16.5" customHeight="1">
      <c r="A145" s="82"/>
      <c r="B145" s="100" t="s">
        <v>572</v>
      </c>
      <c r="C145" s="97">
        <f>'[1]тариф'!H137</f>
        <v>332.2866</v>
      </c>
    </row>
    <row r="146" spans="1:3" ht="16.5" customHeight="1">
      <c r="A146" s="82"/>
      <c r="B146" s="100" t="s">
        <v>573</v>
      </c>
      <c r="C146" s="97">
        <f>'[1]тариф'!H138</f>
        <v>585.919944</v>
      </c>
    </row>
    <row r="147" spans="1:3" ht="23.25" customHeight="1">
      <c r="A147" s="216" t="s">
        <v>759</v>
      </c>
      <c r="B147" s="150"/>
      <c r="C147" s="212"/>
    </row>
    <row r="148" spans="1:3" ht="16.5" customHeight="1">
      <c r="A148" s="103" t="s">
        <v>546</v>
      </c>
      <c r="B148" s="102"/>
      <c r="C148" s="97"/>
    </row>
    <row r="149" spans="1:3" ht="16.5" customHeight="1">
      <c r="A149" s="82"/>
      <c r="B149" s="104" t="s">
        <v>575</v>
      </c>
      <c r="C149" s="97">
        <f>'[1]тариф'!H141</f>
        <v>584.2647465263158</v>
      </c>
    </row>
    <row r="150" spans="1:3" ht="16.5" customHeight="1">
      <c r="A150" s="82"/>
      <c r="B150" s="104" t="s">
        <v>640</v>
      </c>
      <c r="C150" s="97">
        <f>'[1]тариф'!H142</f>
        <v>584.2647465263158</v>
      </c>
    </row>
    <row r="151" spans="1:3" ht="16.5" customHeight="1">
      <c r="A151" s="82"/>
      <c r="B151" s="104" t="s">
        <v>641</v>
      </c>
      <c r="C151" s="97">
        <f>'[1]тариф'!H143</f>
        <v>584.2647465263158</v>
      </c>
    </row>
    <row r="152" spans="1:3" ht="15.75" customHeight="1">
      <c r="A152" s="82"/>
      <c r="B152" s="104" t="s">
        <v>642</v>
      </c>
      <c r="C152" s="97">
        <f>'[1]тариф'!H144</f>
        <v>584.2647465263158</v>
      </c>
    </row>
    <row r="153" spans="1:3" ht="25.5">
      <c r="A153" s="82"/>
      <c r="B153" s="104" t="s">
        <v>643</v>
      </c>
      <c r="C153" s="97">
        <f>'[1]тариф'!H145</f>
        <v>269.46284126315794</v>
      </c>
    </row>
    <row r="154" spans="1:3" ht="17.25" customHeight="1">
      <c r="A154" s="82"/>
      <c r="B154" s="104" t="s">
        <v>644</v>
      </c>
      <c r="C154" s="97">
        <f>'[1]тариф'!H146</f>
        <v>584.2647465263158</v>
      </c>
    </row>
    <row r="155" spans="1:3" ht="18.75" customHeight="1">
      <c r="A155" s="82"/>
      <c r="B155" s="104" t="s">
        <v>645</v>
      </c>
      <c r="C155" s="97">
        <f>'[1]тариф'!H147</f>
        <v>234.10076252631578</v>
      </c>
    </row>
    <row r="156" spans="1:3" ht="17.25" customHeight="1">
      <c r="A156" s="105"/>
      <c r="B156" s="105" t="s">
        <v>646</v>
      </c>
      <c r="C156" s="97">
        <f>'[1]тариф'!H148</f>
        <v>937</v>
      </c>
    </row>
    <row r="157" spans="1:3" ht="18.75" customHeight="1">
      <c r="A157" s="105"/>
      <c r="B157" s="105" t="s">
        <v>647</v>
      </c>
      <c r="C157" s="97">
        <f>'[1]тариф'!H149</f>
        <v>1028</v>
      </c>
    </row>
    <row r="158" spans="1:3" ht="16.5" customHeight="1">
      <c r="A158" s="82"/>
      <c r="B158" s="104" t="s">
        <v>648</v>
      </c>
      <c r="C158" s="97">
        <f>'[1]тариф'!H150</f>
        <v>552.434577263158</v>
      </c>
    </row>
    <row r="159" spans="1:3" ht="18" customHeight="1">
      <c r="A159" s="82"/>
      <c r="B159" s="104" t="s">
        <v>649</v>
      </c>
      <c r="C159" s="97">
        <f>'[1]тариф'!H151</f>
        <v>164.474592</v>
      </c>
    </row>
    <row r="160" spans="1:3" ht="17.25" customHeight="1">
      <c r="A160" s="82"/>
      <c r="B160" s="104" t="s">
        <v>650</v>
      </c>
      <c r="C160" s="97">
        <f>'[1]тариф'!H152</f>
        <v>412.14469052631574</v>
      </c>
    </row>
    <row r="161" spans="1:3" ht="12.75">
      <c r="A161" s="105"/>
      <c r="B161" s="105" t="s">
        <v>651</v>
      </c>
      <c r="C161" s="97">
        <f>'[1]тариф'!H153</f>
        <v>365.07283199999995</v>
      </c>
    </row>
    <row r="162" spans="1:3" ht="17.25" customHeight="1">
      <c r="A162" s="82"/>
      <c r="B162" s="104" t="s">
        <v>652</v>
      </c>
      <c r="C162" s="97">
        <f>'[1]тариф'!H154</f>
        <v>416.1046905263157</v>
      </c>
    </row>
    <row r="163" spans="1:3" ht="15.75" customHeight="1">
      <c r="A163" s="82"/>
      <c r="B163" s="104" t="s">
        <v>653</v>
      </c>
      <c r="C163" s="97">
        <f>'[1]тариф'!H155</f>
        <v>392.23442105263155</v>
      </c>
    </row>
    <row r="164" spans="1:3" ht="17.25" customHeight="1">
      <c r="A164" s="82"/>
      <c r="B164" s="104" t="s">
        <v>654</v>
      </c>
      <c r="C164" s="97">
        <f>'[1]тариф'!H156</f>
        <v>392.238</v>
      </c>
    </row>
    <row r="165" spans="1:3" ht="18" customHeight="1">
      <c r="A165" s="82"/>
      <c r="B165" s="104" t="s">
        <v>655</v>
      </c>
      <c r="C165" s="97">
        <f>'[1]тариф'!H157</f>
        <v>405.7275452631579</v>
      </c>
    </row>
    <row r="166" spans="1:3" ht="15.75" customHeight="1">
      <c r="A166" s="82"/>
      <c r="B166" s="104" t="s">
        <v>656</v>
      </c>
      <c r="C166" s="97">
        <f>'[1]тариф'!H158</f>
        <v>441.4754505263158</v>
      </c>
    </row>
    <row r="167" spans="1:3" ht="15.75" customHeight="1">
      <c r="A167" s="82"/>
      <c r="B167" s="104" t="s">
        <v>657</v>
      </c>
      <c r="C167" s="97">
        <f>'[1]тариф'!H159</f>
        <v>190.063752</v>
      </c>
    </row>
    <row r="168" spans="1:3" ht="12.75">
      <c r="A168" s="82"/>
      <c r="B168" s="104" t="s">
        <v>658</v>
      </c>
      <c r="C168" s="97">
        <f>'[1]тариф'!H160</f>
        <v>413.3012505263158</v>
      </c>
    </row>
    <row r="169" spans="1:3" ht="16.5" customHeight="1">
      <c r="A169" s="82"/>
      <c r="B169" s="104" t="s">
        <v>659</v>
      </c>
      <c r="C169" s="97">
        <f>'[1]тариф'!H161</f>
        <v>319.9002930526316</v>
      </c>
    </row>
    <row r="170" spans="1:3" ht="12.75">
      <c r="A170" s="82"/>
      <c r="B170" s="104" t="s">
        <v>661</v>
      </c>
      <c r="C170" s="97">
        <f>'[1]тариф'!H163</f>
        <v>441.4754505263158</v>
      </c>
    </row>
    <row r="171" spans="1:3" ht="17.25" customHeight="1">
      <c r="A171" s="82"/>
      <c r="B171" s="104" t="s">
        <v>648</v>
      </c>
      <c r="C171" s="97">
        <f>'[1]тариф'!H164</f>
        <v>349.3316252631579</v>
      </c>
    </row>
    <row r="172" spans="1:3" ht="12.75">
      <c r="A172" s="82"/>
      <c r="B172" s="104" t="s">
        <v>662</v>
      </c>
      <c r="C172" s="97">
        <f>'[1]тариф'!H165</f>
        <v>349.3316252631579</v>
      </c>
    </row>
    <row r="173" spans="1:3" ht="25.5" customHeight="1">
      <c r="A173" s="82"/>
      <c r="B173" s="104" t="s">
        <v>663</v>
      </c>
      <c r="C173" s="97">
        <f>'[1]тариф'!H166</f>
        <v>335.38209305263155</v>
      </c>
    </row>
    <row r="174" spans="1:3" ht="19.5" customHeight="1">
      <c r="A174" s="82"/>
      <c r="B174" s="104" t="s">
        <v>664</v>
      </c>
      <c r="C174" s="97">
        <f>'[1]тариф'!H167</f>
        <v>212.9676105263158</v>
      </c>
    </row>
    <row r="175" spans="1:3" ht="15.75" customHeight="1">
      <c r="A175" s="82"/>
      <c r="B175" s="104" t="s">
        <v>665</v>
      </c>
      <c r="C175" s="97">
        <f>'[1]тариф'!H168</f>
        <v>292.603872</v>
      </c>
    </row>
    <row r="176" spans="1:3" ht="21" customHeight="1">
      <c r="A176" s="82"/>
      <c r="B176" s="104" t="s">
        <v>666</v>
      </c>
      <c r="C176" s="97">
        <f>'[1]тариф'!H169</f>
        <v>416.6103705263158</v>
      </c>
    </row>
    <row r="177" spans="1:3" ht="21.75" customHeight="1">
      <c r="A177" s="82"/>
      <c r="B177" s="104" t="s">
        <v>667</v>
      </c>
      <c r="C177" s="97">
        <f>'[1]тариф'!H170</f>
        <v>314.4662505263158</v>
      </c>
    </row>
    <row r="178" spans="1:3" ht="21.75" customHeight="1">
      <c r="A178" s="82"/>
      <c r="B178" s="104" t="s">
        <v>668</v>
      </c>
      <c r="C178" s="97">
        <f>'[1]тариф'!H171</f>
        <v>737.1336105263158</v>
      </c>
    </row>
    <row r="179" spans="1:3" ht="26.25" customHeight="1">
      <c r="A179" s="82"/>
      <c r="B179" s="104" t="s">
        <v>669</v>
      </c>
      <c r="C179" s="97">
        <f>'[1]тариф'!H172</f>
        <v>377.13913052631585</v>
      </c>
    </row>
    <row r="180" spans="1:3" ht="12.75">
      <c r="A180" s="82"/>
      <c r="B180" s="104" t="s">
        <v>670</v>
      </c>
      <c r="C180" s="97">
        <f>'[1]тариф'!H173</f>
        <v>410.7710505263158</v>
      </c>
    </row>
    <row r="181" spans="1:3" ht="17.25" customHeight="1">
      <c r="A181" s="105" t="s">
        <v>672</v>
      </c>
      <c r="B181" s="105"/>
      <c r="C181" s="97">
        <f>'[1]тариф'!H174</f>
        <v>136</v>
      </c>
    </row>
    <row r="182" spans="1:3" ht="20.25" customHeight="1">
      <c r="A182" s="82"/>
      <c r="B182" s="104" t="s">
        <v>673</v>
      </c>
      <c r="C182" s="97">
        <f>'[1]тариф'!H175</f>
        <v>71.30688</v>
      </c>
    </row>
    <row r="183" spans="1:3" ht="17.25" customHeight="1">
      <c r="A183" s="82"/>
      <c r="B183" s="104" t="s">
        <v>674</v>
      </c>
      <c r="C183" s="97">
        <f>'[1]тариф'!H176</f>
        <v>94.23730800000001</v>
      </c>
    </row>
    <row r="184" spans="1:3" ht="17.25" customHeight="1">
      <c r="A184" s="82"/>
      <c r="B184" s="104" t="s">
        <v>675</v>
      </c>
      <c r="C184" s="97">
        <f>'[1]тариф'!H177</f>
        <v>94.23730800000001</v>
      </c>
    </row>
    <row r="185" spans="1:3" ht="17.25" customHeight="1">
      <c r="A185" s="82"/>
      <c r="B185" s="104" t="s">
        <v>676</v>
      </c>
      <c r="C185" s="97">
        <f>'[1]тариф'!H178</f>
        <v>172.01904</v>
      </c>
    </row>
    <row r="186" spans="1:3" ht="15.75" customHeight="1">
      <c r="A186" s="82"/>
      <c r="B186" s="104" t="s">
        <v>677</v>
      </c>
      <c r="C186" s="97">
        <f>'[1]тариф'!H179</f>
        <v>40.34688</v>
      </c>
    </row>
    <row r="187" spans="1:3" ht="18.75" customHeight="1">
      <c r="A187" s="82"/>
      <c r="B187" s="100" t="s">
        <v>665</v>
      </c>
      <c r="C187" s="97">
        <f>'[1]тариф'!H180</f>
        <v>172.01904</v>
      </c>
    </row>
    <row r="188" spans="1:3" ht="12.75">
      <c r="A188" s="105" t="s">
        <v>678</v>
      </c>
      <c r="B188" s="105"/>
      <c r="C188" s="97">
        <f>'[1]тариф'!H181</f>
        <v>0</v>
      </c>
    </row>
    <row r="189" spans="1:3" ht="17.25" customHeight="1">
      <c r="A189" s="82"/>
      <c r="B189" s="104" t="s">
        <v>679</v>
      </c>
      <c r="C189" s="97">
        <f>'[1]тариф'!H182</f>
        <v>100.33926</v>
      </c>
    </row>
    <row r="190" spans="1:3" ht="24" customHeight="1">
      <c r="A190" s="82"/>
      <c r="B190" s="100" t="s">
        <v>680</v>
      </c>
      <c r="C190" s="97">
        <f>'[1]тариф'!H183</f>
        <v>461.38752</v>
      </c>
    </row>
    <row r="191" spans="1:3" ht="22.5" customHeight="1">
      <c r="A191" s="82"/>
      <c r="B191" s="106" t="s">
        <v>683</v>
      </c>
      <c r="C191" s="97"/>
    </row>
    <row r="192" spans="1:3" ht="12.75">
      <c r="A192" s="101" t="s">
        <v>684</v>
      </c>
      <c r="B192" s="101"/>
      <c r="C192" s="97"/>
    </row>
    <row r="193" spans="1:3" ht="17.25" customHeight="1">
      <c r="A193" s="82"/>
      <c r="B193" s="100" t="s">
        <v>677</v>
      </c>
      <c r="C193" s="97">
        <f>'[1]тариф'!H186</f>
        <v>33.189075705263164</v>
      </c>
    </row>
    <row r="194" spans="1:3" ht="17.25" customHeight="1">
      <c r="A194" s="82"/>
      <c r="B194" s="100" t="s">
        <v>685</v>
      </c>
      <c r="C194" s="97">
        <f>'[1]тариф'!H187</f>
        <v>53.56690560000001</v>
      </c>
    </row>
    <row r="195" spans="1:3" ht="17.25" customHeight="1">
      <c r="A195" s="82"/>
      <c r="B195" s="100" t="s">
        <v>686</v>
      </c>
      <c r="C195" s="97">
        <f>'[1]тариф'!H188</f>
        <v>53.56690560000001</v>
      </c>
    </row>
    <row r="196" spans="1:3" ht="17.25" customHeight="1">
      <c r="A196" s="82"/>
      <c r="B196" s="100" t="s">
        <v>687</v>
      </c>
      <c r="C196" s="97">
        <f>'[1]тариф'!H189</f>
        <v>53.56690560000001</v>
      </c>
    </row>
    <row r="197" spans="1:3" ht="17.25" customHeight="1">
      <c r="A197" s="82"/>
      <c r="B197" s="100" t="s">
        <v>688</v>
      </c>
      <c r="C197" s="97">
        <f>'[1]тариф'!H190</f>
        <v>33.189075705263164</v>
      </c>
    </row>
    <row r="198" spans="1:3" ht="15.75" customHeight="1">
      <c r="A198" s="101" t="s">
        <v>689</v>
      </c>
      <c r="B198" s="107" t="s">
        <v>677</v>
      </c>
      <c r="C198" s="97">
        <f>'[1]тариф'!H191</f>
        <v>45</v>
      </c>
    </row>
    <row r="199" spans="1:3" ht="15" customHeight="1">
      <c r="A199" s="105" t="s">
        <v>672</v>
      </c>
      <c r="B199" s="105"/>
      <c r="C199" s="97">
        <f>'[1]тариф'!H192</f>
        <v>136</v>
      </c>
    </row>
    <row r="200" spans="1:3" ht="16.5" customHeight="1">
      <c r="A200" s="108" t="s">
        <v>772</v>
      </c>
      <c r="B200" s="104" t="s">
        <v>685</v>
      </c>
      <c r="C200" s="97">
        <f>'[1]тариф'!H193</f>
        <v>59.932891200000014</v>
      </c>
    </row>
    <row r="201" spans="1:3" ht="16.5" customHeight="1">
      <c r="A201" s="105" t="s">
        <v>773</v>
      </c>
      <c r="B201" s="104" t="s">
        <v>774</v>
      </c>
      <c r="C201" s="97">
        <f>'[1]тариф'!H194</f>
        <v>1028</v>
      </c>
    </row>
    <row r="202" spans="1:9" ht="28.5" customHeight="1">
      <c r="A202" s="82"/>
      <c r="B202" s="109" t="s">
        <v>692</v>
      </c>
      <c r="C202" s="110"/>
      <c r="D202" s="111"/>
      <c r="E202" s="111"/>
      <c r="F202" s="123"/>
      <c r="G202" s="123"/>
      <c r="H202" s="123"/>
      <c r="I202" s="123"/>
    </row>
    <row r="203" spans="1:9" ht="23.25" customHeight="1">
      <c r="A203" s="100" t="s">
        <v>693</v>
      </c>
      <c r="B203" s="112"/>
      <c r="C203" s="97">
        <f>'[1]тариф'!H196</f>
        <v>95.68550399999998</v>
      </c>
      <c r="D203" s="113"/>
      <c r="E203" s="113"/>
      <c r="F203" s="113"/>
      <c r="G203" s="113"/>
      <c r="H203" s="113"/>
      <c r="I203" s="113"/>
    </row>
    <row r="204" spans="1:3" ht="23.25" customHeight="1">
      <c r="A204" s="100" t="s">
        <v>694</v>
      </c>
      <c r="B204" s="112"/>
      <c r="C204" s="97">
        <f>'[1]тариф'!H197</f>
        <v>97.46505119999999</v>
      </c>
    </row>
    <row r="205" spans="1:3" ht="24.75" customHeight="1">
      <c r="A205" s="100" t="s">
        <v>695</v>
      </c>
      <c r="B205" s="112"/>
      <c r="C205" s="97">
        <f>'[1]тариф'!H198</f>
        <v>60.90985199999999</v>
      </c>
    </row>
    <row r="206" spans="1:3" ht="20.25" customHeight="1">
      <c r="A206" s="99" t="s">
        <v>696</v>
      </c>
      <c r="B206" s="101"/>
      <c r="C206" s="97"/>
    </row>
    <row r="207" spans="1:3" ht="20.25" customHeight="1">
      <c r="A207" s="82"/>
      <c r="B207" s="100" t="s">
        <v>697</v>
      </c>
      <c r="C207" s="97">
        <f>'[1]тариф'!H200</f>
        <v>89.440008</v>
      </c>
    </row>
    <row r="208" spans="1:3" ht="18" customHeight="1">
      <c r="A208" s="82"/>
      <c r="B208" s="100" t="s">
        <v>698</v>
      </c>
      <c r="C208" s="97">
        <f>'[1]тариф'!H201</f>
        <v>55.7743416</v>
      </c>
    </row>
    <row r="209" spans="1:3" ht="29.25" customHeight="1">
      <c r="A209" s="101" t="s">
        <v>699</v>
      </c>
      <c r="B209" s="101"/>
      <c r="C209" s="97"/>
    </row>
    <row r="210" spans="1:3" ht="22.5" customHeight="1">
      <c r="A210" s="82"/>
      <c r="B210" s="100" t="s">
        <v>700</v>
      </c>
      <c r="C210" s="97">
        <f>'[1]тариф'!H203</f>
        <v>45.1909584</v>
      </c>
    </row>
    <row r="211" spans="1:3" ht="21" customHeight="1">
      <c r="A211" s="82"/>
      <c r="B211" s="100" t="s">
        <v>701</v>
      </c>
      <c r="C211" s="97">
        <f>'[1]тариф'!H204</f>
        <v>45.1909584</v>
      </c>
    </row>
    <row r="212" spans="1:3" ht="12.75">
      <c r="A212" s="82"/>
      <c r="B212" s="100" t="s">
        <v>702</v>
      </c>
      <c r="C212" s="97">
        <f>'[1]тариф'!H205</f>
        <v>46.746436800000005</v>
      </c>
    </row>
    <row r="213" spans="1:3" ht="36.75" customHeight="1">
      <c r="A213" s="104" t="s">
        <v>760</v>
      </c>
      <c r="B213" s="104"/>
      <c r="C213" s="97">
        <f>'[1]тариф'!H206</f>
        <v>73.38957119999999</v>
      </c>
    </row>
    <row r="214" spans="1:3" ht="30.75" customHeight="1">
      <c r="A214" s="217" t="s">
        <v>761</v>
      </c>
      <c r="B214" s="214"/>
      <c r="C214" s="215"/>
    </row>
    <row r="215" spans="1:3" ht="22.5" customHeight="1">
      <c r="A215" s="104" t="s">
        <v>705</v>
      </c>
      <c r="B215" s="108"/>
      <c r="C215" s="97">
        <f>'[1]тариф'!H208</f>
        <v>651.4343040000001</v>
      </c>
    </row>
    <row r="216" spans="1:3" ht="24" customHeight="1">
      <c r="A216" s="104" t="s">
        <v>706</v>
      </c>
      <c r="B216" s="108"/>
      <c r="C216" s="97">
        <f>'[1]тариф'!H209</f>
        <v>651.4343040000001</v>
      </c>
    </row>
    <row r="217" spans="1:3" ht="25.5">
      <c r="A217" s="100" t="s">
        <v>707</v>
      </c>
      <c r="B217" s="112"/>
      <c r="C217" s="97">
        <f>'[1]тариф'!H210</f>
        <v>487.26192000000003</v>
      </c>
    </row>
    <row r="218" spans="1:3" ht="38.25" customHeight="1">
      <c r="A218" s="217" t="s">
        <v>762</v>
      </c>
      <c r="B218" s="214"/>
      <c r="C218" s="215"/>
    </row>
    <row r="219" spans="1:3" ht="24" customHeight="1">
      <c r="A219" s="101" t="s">
        <v>709</v>
      </c>
      <c r="B219" s="101"/>
      <c r="C219" s="97">
        <f>'[1]тариф'!H212</f>
        <v>0</v>
      </c>
    </row>
    <row r="220" spans="1:3" ht="21" customHeight="1">
      <c r="A220" s="82"/>
      <c r="B220" s="104" t="s">
        <v>710</v>
      </c>
      <c r="C220" s="97">
        <f>'[1]тариф'!H213</f>
        <v>39.35175452631579</v>
      </c>
    </row>
    <row r="221" spans="1:3" ht="21.75" customHeight="1">
      <c r="A221" s="82"/>
      <c r="B221" s="100" t="s">
        <v>711</v>
      </c>
      <c r="C221" s="97">
        <f>'[1]тариф'!H214</f>
        <v>39.360741052631575</v>
      </c>
    </row>
    <row r="222" spans="1:3" ht="16.5" customHeight="1">
      <c r="A222" s="82"/>
      <c r="B222" s="100" t="s">
        <v>712</v>
      </c>
      <c r="C222" s="97">
        <f>'[1]тариф'!H215</f>
        <v>131.36265069473686</v>
      </c>
    </row>
    <row r="223" spans="1:3" ht="21" customHeight="1">
      <c r="A223" s="82"/>
      <c r="B223" s="100" t="s">
        <v>713</v>
      </c>
      <c r="C223" s="97">
        <f>'[1]тариф'!H216</f>
        <v>94.3041208671157</v>
      </c>
    </row>
    <row r="224" spans="1:3" ht="18" customHeight="1">
      <c r="A224" s="101" t="s">
        <v>714</v>
      </c>
      <c r="B224" s="101"/>
      <c r="C224" s="97">
        <f>'[1]тариф'!H217</f>
        <v>0</v>
      </c>
    </row>
    <row r="225" spans="1:10" ht="18" customHeight="1">
      <c r="A225" s="82"/>
      <c r="B225" s="100" t="s">
        <v>715</v>
      </c>
      <c r="C225" s="114">
        <f>'[1]тариф'!H218</f>
        <v>104.07064634079993</v>
      </c>
      <c r="D225" s="113"/>
      <c r="E225" s="113"/>
      <c r="F225" s="113"/>
      <c r="G225" s="113"/>
      <c r="H225" s="113"/>
      <c r="I225" s="113"/>
      <c r="J225" s="113"/>
    </row>
    <row r="226" spans="1:10" ht="54.75" customHeight="1">
      <c r="A226" s="207" t="s">
        <v>716</v>
      </c>
      <c r="B226" s="150"/>
      <c r="C226" s="212"/>
      <c r="D226" s="115"/>
      <c r="E226" s="115"/>
      <c r="F226" s="123"/>
      <c r="G226" s="123"/>
      <c r="H226" s="123"/>
      <c r="I226" s="123"/>
      <c r="J226" s="113"/>
    </row>
    <row r="227" spans="1:10" ht="26.25" customHeight="1">
      <c r="A227" s="116" t="s">
        <v>717</v>
      </c>
      <c r="B227" s="116"/>
      <c r="C227" s="97">
        <f>'[1]тариф'!H220</f>
        <v>0</v>
      </c>
      <c r="D227" s="113"/>
      <c r="E227" s="113"/>
      <c r="F227" s="113"/>
      <c r="G227" s="113"/>
      <c r="H227" s="113"/>
      <c r="I227" s="113"/>
      <c r="J227" s="113"/>
    </row>
    <row r="228" spans="1:3" ht="18.75" customHeight="1">
      <c r="A228" s="82"/>
      <c r="B228" s="100" t="s">
        <v>718</v>
      </c>
      <c r="C228" s="97">
        <f>'[1]тариф'!H221</f>
        <v>50.281056</v>
      </c>
    </row>
    <row r="229" spans="1:3" ht="17.25" customHeight="1">
      <c r="A229" s="82"/>
      <c r="B229" s="104" t="s">
        <v>719</v>
      </c>
      <c r="C229" s="97">
        <f>'[1]тариф'!H222</f>
        <v>69.52632</v>
      </c>
    </row>
    <row r="230" spans="1:3" ht="36" customHeight="1">
      <c r="A230" s="82"/>
      <c r="B230" s="104" t="s">
        <v>720</v>
      </c>
      <c r="C230" s="97">
        <f>'[1]тариф'!H223</f>
        <v>89.38631999999998</v>
      </c>
    </row>
    <row r="231" spans="1:9" ht="63.75" customHeight="1">
      <c r="A231" s="207" t="s">
        <v>721</v>
      </c>
      <c r="B231" s="150"/>
      <c r="C231" s="212"/>
      <c r="D231" s="117"/>
      <c r="E231" s="117"/>
      <c r="F231" s="123"/>
      <c r="G231" s="123"/>
      <c r="H231" s="123"/>
      <c r="I231" s="123"/>
    </row>
    <row r="232" spans="1:3" ht="31.5" customHeight="1">
      <c r="A232" s="100" t="s">
        <v>722</v>
      </c>
      <c r="B232" s="112"/>
      <c r="C232" s="97">
        <f>'[1]тариф'!H225</f>
        <v>534.9376905263158</v>
      </c>
    </row>
    <row r="233" spans="1:3" ht="51.75">
      <c r="A233" s="100" t="s">
        <v>723</v>
      </c>
      <c r="B233" s="112"/>
      <c r="C233" s="97">
        <f>'[1]тариф'!H226</f>
        <v>603.3376905263158</v>
      </c>
    </row>
    <row r="234" spans="1:9" ht="26.25" customHeight="1">
      <c r="A234" s="100" t="s">
        <v>724</v>
      </c>
      <c r="B234" s="112"/>
      <c r="C234" s="97">
        <f>'[1]тариф'!H227</f>
        <v>680.1922650526317</v>
      </c>
      <c r="D234" s="113"/>
      <c r="E234" s="113"/>
      <c r="F234" s="113"/>
      <c r="G234" s="113"/>
      <c r="H234" s="113"/>
      <c r="I234" s="113"/>
    </row>
    <row r="235" spans="1:9" ht="60" customHeight="1">
      <c r="A235" s="213" t="s">
        <v>725</v>
      </c>
      <c r="B235" s="214"/>
      <c r="C235" s="215"/>
      <c r="D235" s="117"/>
      <c r="E235" s="117"/>
      <c r="F235" s="123"/>
      <c r="G235" s="123"/>
      <c r="H235" s="123"/>
      <c r="I235" s="123"/>
    </row>
    <row r="236" spans="1:3" ht="24" customHeight="1">
      <c r="A236" s="118" t="s">
        <v>775</v>
      </c>
      <c r="B236" s="107" t="s">
        <v>776</v>
      </c>
      <c r="C236" s="97">
        <f>'[1]тариф'!H229</f>
        <v>696.7267065263159</v>
      </c>
    </row>
    <row r="237" spans="1:3" ht="28.5" customHeight="1">
      <c r="A237" s="118" t="s">
        <v>777</v>
      </c>
      <c r="B237" s="101" t="s">
        <v>778</v>
      </c>
      <c r="C237" s="97">
        <f>'[1]тариф'!H230</f>
        <v>772.4951935999999</v>
      </c>
    </row>
    <row r="238" spans="1:3" ht="22.5" customHeight="1">
      <c r="A238" s="118"/>
      <c r="B238" s="107" t="s">
        <v>779</v>
      </c>
      <c r="C238" s="97">
        <f>'[1]тариф'!H231</f>
        <v>394.948608</v>
      </c>
    </row>
    <row r="239" spans="1:3" ht="30.75" customHeight="1">
      <c r="A239" s="118" t="s">
        <v>780</v>
      </c>
      <c r="B239" s="107" t="s">
        <v>776</v>
      </c>
      <c r="C239" s="97">
        <f>'[1]тариф'!H232</f>
        <v>770.2093280000001</v>
      </c>
    </row>
    <row r="240" spans="1:3" ht="18.75" customHeight="1">
      <c r="A240" s="119"/>
      <c r="B240" s="100" t="s">
        <v>665</v>
      </c>
      <c r="C240" s="97">
        <f>'[1]тариф'!H233</f>
        <v>203.093376</v>
      </c>
    </row>
    <row r="241" spans="1:3" ht="48.75" customHeight="1">
      <c r="A241" s="100" t="s">
        <v>730</v>
      </c>
      <c r="B241" s="112"/>
      <c r="C241" s="97">
        <f>'[1]тариф'!H234</f>
        <v>682.0745904</v>
      </c>
    </row>
    <row r="242" spans="1:3" ht="24" customHeight="1">
      <c r="A242" s="100" t="s">
        <v>731</v>
      </c>
      <c r="B242" s="112"/>
      <c r="C242" s="97">
        <f>'[1]тариф'!H235</f>
        <v>88.940016</v>
      </c>
    </row>
    <row r="243" spans="1:3" ht="48" customHeight="1">
      <c r="A243" s="100" t="s">
        <v>752</v>
      </c>
      <c r="B243" s="112"/>
      <c r="C243" s="97">
        <f>'[1]тариф'!H236</f>
        <v>105.13400159999999</v>
      </c>
    </row>
    <row r="244" spans="1:9" ht="29.25" customHeight="1">
      <c r="A244" s="213" t="s">
        <v>753</v>
      </c>
      <c r="B244" s="214"/>
      <c r="C244" s="215"/>
      <c r="D244" s="117"/>
      <c r="E244" s="117"/>
      <c r="F244" s="123"/>
      <c r="G244" s="123"/>
      <c r="H244" s="123"/>
      <c r="I244" s="123"/>
    </row>
    <row r="245" spans="1:3" ht="27.75" customHeight="1">
      <c r="A245" s="112" t="s">
        <v>754</v>
      </c>
      <c r="B245" s="112"/>
      <c r="C245" s="97">
        <f>'[1]тариф'!H238</f>
        <v>14.196</v>
      </c>
    </row>
    <row r="246" spans="1:3" ht="35.25" customHeight="1">
      <c r="A246" s="100" t="s">
        <v>781</v>
      </c>
      <c r="B246" s="112"/>
      <c r="C246" s="97"/>
    </row>
    <row r="247" spans="1:3" ht="51" customHeight="1">
      <c r="A247" s="107" t="s">
        <v>782</v>
      </c>
      <c r="B247" s="112"/>
      <c r="C247" s="97">
        <f>'[1]тариф'!H239</f>
        <v>405</v>
      </c>
    </row>
    <row r="248" spans="2:3" ht="12.75">
      <c r="B248" s="121"/>
      <c r="C248" s="121"/>
    </row>
    <row r="249" spans="1:3" ht="12.75">
      <c r="A249" s="210" t="s">
        <v>791</v>
      </c>
      <c r="B249" s="211"/>
      <c r="C249" s="211"/>
    </row>
    <row r="250" spans="1:3" ht="12.75">
      <c r="A250" s="211"/>
      <c r="B250" s="211"/>
      <c r="C250" s="211"/>
    </row>
    <row r="251" spans="1:3" ht="12.75">
      <c r="A251" s="211"/>
      <c r="B251" s="211"/>
      <c r="C251" s="211"/>
    </row>
    <row r="252" spans="1:3" ht="12.75">
      <c r="A252" s="211"/>
      <c r="B252" s="211"/>
      <c r="C252" s="211"/>
    </row>
    <row r="253" spans="1:3" ht="12.75">
      <c r="A253" s="211"/>
      <c r="B253" s="211"/>
      <c r="C253" s="211"/>
    </row>
    <row r="254" spans="1:3" ht="12.75">
      <c r="A254" s="211"/>
      <c r="B254" s="211"/>
      <c r="C254" s="211"/>
    </row>
    <row r="255" spans="1:3" ht="12.75">
      <c r="A255" s="211"/>
      <c r="B255" s="211"/>
      <c r="C255" s="211"/>
    </row>
    <row r="256" spans="1:3" ht="12.75">
      <c r="A256" s="211"/>
      <c r="B256" s="211"/>
      <c r="C256" s="211"/>
    </row>
    <row r="257" spans="1:3" ht="12.75">
      <c r="A257" s="211"/>
      <c r="B257" s="211"/>
      <c r="C257" s="211"/>
    </row>
    <row r="258" spans="1:3" ht="12.75">
      <c r="A258" s="211"/>
      <c r="B258" s="211"/>
      <c r="C258" s="211"/>
    </row>
    <row r="259" spans="1:3" ht="12.75">
      <c r="A259" s="211"/>
      <c r="B259" s="211"/>
      <c r="C259" s="211"/>
    </row>
    <row r="260" spans="1:3" ht="14.25" customHeight="1">
      <c r="A260" s="211"/>
      <c r="B260" s="211"/>
      <c r="C260" s="211"/>
    </row>
    <row r="261" spans="1:3" ht="7.5" customHeight="1" hidden="1">
      <c r="A261" s="211"/>
      <c r="B261" s="211"/>
      <c r="C261" s="211"/>
    </row>
    <row r="262" spans="1:3" ht="12.75" hidden="1">
      <c r="A262" s="211"/>
      <c r="B262" s="211"/>
      <c r="C262" s="211"/>
    </row>
    <row r="263" spans="1:3" ht="12.75" hidden="1">
      <c r="A263" s="211"/>
      <c r="B263" s="211"/>
      <c r="C263" s="211"/>
    </row>
    <row r="264" spans="1:3" ht="15">
      <c r="A264" s="124" t="s">
        <v>792</v>
      </c>
      <c r="B264" s="124"/>
      <c r="C264" s="124"/>
    </row>
    <row r="268" ht="12.75">
      <c r="B268" s="125"/>
    </row>
  </sheetData>
  <sheetProtection/>
  <mergeCells count="17">
    <mergeCell ref="A116:C116"/>
    <mergeCell ref="A147:C147"/>
    <mergeCell ref="A214:C214"/>
    <mergeCell ref="A218:C218"/>
    <mergeCell ref="A249:C263"/>
    <mergeCell ref="A226:C226"/>
    <mergeCell ref="A231:C231"/>
    <mergeCell ref="A235:C235"/>
    <mergeCell ref="A244:C244"/>
    <mergeCell ref="A1:B1"/>
    <mergeCell ref="A2:C2"/>
    <mergeCell ref="A3:C3"/>
    <mergeCell ref="A4:C5"/>
    <mergeCell ref="A6:C7"/>
    <mergeCell ref="A11:D11"/>
    <mergeCell ref="A14:C14"/>
    <mergeCell ref="A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2018-09-10T05:19:17Z</cp:lastPrinted>
  <dcterms:created xsi:type="dcterms:W3CDTF">2006-09-28T05:33:49Z</dcterms:created>
  <dcterms:modified xsi:type="dcterms:W3CDTF">2018-09-10T05:23:50Z</dcterms:modified>
  <cp:category/>
  <cp:version/>
  <cp:contentType/>
  <cp:contentStatus/>
</cp:coreProperties>
</file>